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2120" windowHeight="7320" firstSheet="13" activeTab="17"/>
  </bookViews>
  <sheets>
    <sheet name="April" sheetId="8" r:id="rId1"/>
    <sheet name="May " sheetId="33" r:id="rId2"/>
    <sheet name="Jun" sheetId="32" r:id="rId3"/>
    <sheet name="Jully " sheetId="36" r:id="rId4"/>
    <sheet name="Aug" sheetId="35" r:id="rId5"/>
    <sheet name="Sept " sheetId="37" r:id="rId6"/>
    <sheet name="Oct " sheetId="38" r:id="rId7"/>
    <sheet name="Nov" sheetId="39" r:id="rId8"/>
    <sheet name="Dec" sheetId="34" r:id="rId9"/>
    <sheet name="Jan" sheetId="40" r:id="rId10"/>
    <sheet name="Feb" sheetId="42" r:id="rId11"/>
    <sheet name="Mar" sheetId="41" r:id="rId12"/>
    <sheet name="COM EFC" sheetId="16" r:id="rId13"/>
    <sheet name="Govt" sheetId="45" r:id="rId14"/>
    <sheet name="COM QOR Month" sheetId="19" r:id="rId15"/>
    <sheet name="Annual Report" sheetId="15" r:id="rId16"/>
    <sheet name="PRC AG LF Monthly" sheetId="24" r:id="rId17"/>
    <sheet name="Sheet3" sheetId="44" r:id="rId18"/>
    <sheet name="Sheet2" sheetId="17" r:id="rId19"/>
    <sheet name="Roster" sheetId="43" r:id="rId20"/>
    <sheet name="1970" sheetId="18" r:id="rId21"/>
    <sheet name="Sheet4" sheetId="20" r:id="rId22"/>
    <sheet name="Recovery LFA" sheetId="21" r:id="rId23"/>
    <sheet name="Sheet1" sheetId="12" r:id="rId24"/>
    <sheet name="Sheet6" sheetId="22" r:id="rId25"/>
    <sheet name="Sheet7" sheetId="23" r:id="rId26"/>
  </sheets>
  <definedNames>
    <definedName name="_xlnm.Print_Area" localSheetId="0">April!$A$1:$H$212</definedName>
    <definedName name="_xlnm.Print_Area" localSheetId="4">Aug!$A$1:$H$215</definedName>
    <definedName name="_xlnm.Print_Area" localSheetId="8">Dec!$A$1:$H$212</definedName>
    <definedName name="_xlnm.Print_Area" localSheetId="10">Feb!$A$1:$H$212</definedName>
    <definedName name="_xlnm.Print_Area" localSheetId="9">Jan!$A$1:$H$212</definedName>
    <definedName name="_xlnm.Print_Area" localSheetId="3">'Jully '!$A$1:$H$215</definedName>
    <definedName name="_xlnm.Print_Area" localSheetId="2">Jun!$A$1:$H$213</definedName>
    <definedName name="_xlnm.Print_Area" localSheetId="11">Mar!$A$1:$H$212</definedName>
    <definedName name="_xlnm.Print_Area" localSheetId="1">'May '!$A$1:$H$212</definedName>
    <definedName name="_xlnm.Print_Area" localSheetId="7">Nov!$A$1:$H$211</definedName>
    <definedName name="_xlnm.Print_Area" localSheetId="6">'Oct '!$A$1:$H$212</definedName>
    <definedName name="_xlnm.Print_Area" localSheetId="16">'PRC AG LF Monthly'!$A$1:$AN$58</definedName>
    <definedName name="_xlnm.Print_Area" localSheetId="5">'Sept '!$A$1:$H$212</definedName>
  </definedNames>
  <calcPr calcId="124519"/>
</workbook>
</file>

<file path=xl/calcChain.xml><?xml version="1.0" encoding="utf-8"?>
<calcChain xmlns="http://schemas.openxmlformats.org/spreadsheetml/2006/main">
  <c r="G66" i="44"/>
  <c r="I91"/>
  <c r="F91"/>
  <c r="L64"/>
  <c r="L33"/>
  <c r="H224" i="45"/>
  <c r="G224"/>
  <c r="F224"/>
  <c r="E224"/>
  <c r="D224"/>
  <c r="C224"/>
  <c r="H222"/>
  <c r="G222"/>
  <c r="F222"/>
  <c r="E222"/>
  <c r="D222"/>
  <c r="C222"/>
  <c r="H220"/>
  <c r="G220"/>
  <c r="F220"/>
  <c r="E220"/>
  <c r="D220"/>
  <c r="C220"/>
  <c r="H204"/>
  <c r="G204"/>
  <c r="F204"/>
  <c r="E204"/>
  <c r="D204"/>
  <c r="C204"/>
  <c r="H202"/>
  <c r="G202"/>
  <c r="F202"/>
  <c r="E202"/>
  <c r="D202"/>
  <c r="C202"/>
  <c r="H200"/>
  <c r="G200"/>
  <c r="F200"/>
  <c r="E200"/>
  <c r="D200"/>
  <c r="C200"/>
  <c r="H182"/>
  <c r="G182"/>
  <c r="F182"/>
  <c r="E182"/>
  <c r="D182"/>
  <c r="C182"/>
  <c r="H180"/>
  <c r="G180"/>
  <c r="F180"/>
  <c r="E180"/>
  <c r="D180"/>
  <c r="C180"/>
  <c r="H178"/>
  <c r="G178"/>
  <c r="F178"/>
  <c r="E178"/>
  <c r="D178"/>
  <c r="C178"/>
  <c r="H163"/>
  <c r="G163"/>
  <c r="F163"/>
  <c r="E163"/>
  <c r="D163"/>
  <c r="C163"/>
  <c r="H161"/>
  <c r="G161"/>
  <c r="F161"/>
  <c r="E161"/>
  <c r="D161"/>
  <c r="C161"/>
  <c r="H159"/>
  <c r="G159"/>
  <c r="F159"/>
  <c r="E159"/>
  <c r="D159"/>
  <c r="C159"/>
  <c r="H144"/>
  <c r="H86"/>
  <c r="H84"/>
  <c r="H82"/>
  <c r="H67"/>
  <c r="H65"/>
  <c r="H63"/>
  <c r="H48"/>
  <c r="H46"/>
  <c r="H44"/>
  <c r="G144"/>
  <c r="F144"/>
  <c r="E144"/>
  <c r="D144"/>
  <c r="C144"/>
  <c r="H142"/>
  <c r="G142"/>
  <c r="F142"/>
  <c r="E142"/>
  <c r="D142"/>
  <c r="C142"/>
  <c r="H140"/>
  <c r="G140"/>
  <c r="F140"/>
  <c r="E140"/>
  <c r="D140"/>
  <c r="C140"/>
  <c r="H125"/>
  <c r="G125"/>
  <c r="F125"/>
  <c r="E125"/>
  <c r="D125"/>
  <c r="C125"/>
  <c r="H123"/>
  <c r="G123"/>
  <c r="F123"/>
  <c r="E123"/>
  <c r="D123"/>
  <c r="C123"/>
  <c r="H121"/>
  <c r="G121"/>
  <c r="F121"/>
  <c r="E121"/>
  <c r="D121"/>
  <c r="C121"/>
  <c r="H107"/>
  <c r="G107"/>
  <c r="F107"/>
  <c r="E107"/>
  <c r="D107"/>
  <c r="C107"/>
  <c r="H105"/>
  <c r="G105"/>
  <c r="F105"/>
  <c r="E105"/>
  <c r="D105"/>
  <c r="C105"/>
  <c r="H103"/>
  <c r="G103"/>
  <c r="F103"/>
  <c r="E103"/>
  <c r="D103"/>
  <c r="C103"/>
  <c r="G86"/>
  <c r="F86"/>
  <c r="E86"/>
  <c r="D86"/>
  <c r="C86"/>
  <c r="G84"/>
  <c r="F84"/>
  <c r="E84"/>
  <c r="D84"/>
  <c r="C84"/>
  <c r="G82"/>
  <c r="F82"/>
  <c r="E82"/>
  <c r="D82"/>
  <c r="C82"/>
  <c r="G67"/>
  <c r="F67"/>
  <c r="E67"/>
  <c r="D67"/>
  <c r="C67"/>
  <c r="G65"/>
  <c r="F65"/>
  <c r="E65"/>
  <c r="D65"/>
  <c r="C65"/>
  <c r="G63"/>
  <c r="F63"/>
  <c r="E63"/>
  <c r="D63"/>
  <c r="C63"/>
  <c r="G48"/>
  <c r="F48"/>
  <c r="E48"/>
  <c r="D48"/>
  <c r="C48"/>
  <c r="G46"/>
  <c r="F46"/>
  <c r="E46"/>
  <c r="D46"/>
  <c r="C46"/>
  <c r="G44"/>
  <c r="F44"/>
  <c r="E44"/>
  <c r="D44"/>
  <c r="C44"/>
  <c r="H28"/>
  <c r="G28"/>
  <c r="F28"/>
  <c r="E28"/>
  <c r="D28"/>
  <c r="C28"/>
  <c r="H26"/>
  <c r="G26"/>
  <c r="F26"/>
  <c r="E26"/>
  <c r="D26"/>
  <c r="C26"/>
  <c r="H24"/>
  <c r="G24"/>
  <c r="F24"/>
  <c r="E24"/>
  <c r="D24"/>
  <c r="C24"/>
  <c r="B224"/>
  <c r="B222"/>
  <c r="B220"/>
  <c r="B204"/>
  <c r="B202"/>
  <c r="B200"/>
  <c r="B182"/>
  <c r="B180"/>
  <c r="B178"/>
  <c r="B163"/>
  <c r="B161"/>
  <c r="B159"/>
  <c r="B144"/>
  <c r="B142"/>
  <c r="B140"/>
  <c r="B125"/>
  <c r="B123"/>
  <c r="B121"/>
  <c r="B107"/>
  <c r="B105"/>
  <c r="B103"/>
  <c r="B86"/>
  <c r="B84"/>
  <c r="B82"/>
  <c r="B67"/>
  <c r="B65"/>
  <c r="B63"/>
  <c r="B48"/>
  <c r="B46"/>
  <c r="B44"/>
  <c r="B28"/>
  <c r="B26"/>
  <c r="B24"/>
  <c r="I244" i="16"/>
  <c r="I242"/>
  <c r="I240"/>
  <c r="I222"/>
  <c r="I220"/>
  <c r="I218"/>
  <c r="I200"/>
  <c r="I198"/>
  <c r="I196"/>
  <c r="I178"/>
  <c r="I176"/>
  <c r="I174"/>
  <c r="I157"/>
  <c r="I155"/>
  <c r="I153"/>
  <c r="I136"/>
  <c r="I134"/>
  <c r="I132"/>
  <c r="I117"/>
  <c r="I115"/>
  <c r="I113"/>
  <c r="I94"/>
  <c r="I92"/>
  <c r="I90"/>
  <c r="I51"/>
  <c r="I49"/>
  <c r="I47"/>
  <c r="I72"/>
  <c r="I70"/>
  <c r="I68"/>
  <c r="I28"/>
  <c r="I26"/>
  <c r="I24"/>
  <c r="H11" i="45"/>
  <c r="H9"/>
  <c r="I9" i="16"/>
  <c r="I7"/>
  <c r="I11"/>
  <c r="H7" i="45" s="1"/>
  <c r="G11"/>
  <c r="F11"/>
  <c r="E11"/>
  <c r="G9"/>
  <c r="F9"/>
  <c r="E9"/>
  <c r="G7"/>
  <c r="F7"/>
  <c r="E7"/>
  <c r="D11"/>
  <c r="D9"/>
  <c r="D7"/>
  <c r="C11"/>
  <c r="C9"/>
  <c r="C7"/>
  <c r="B11"/>
  <c r="B9"/>
  <c r="B7"/>
  <c r="H216"/>
  <c r="G216"/>
  <c r="F216"/>
  <c r="E216"/>
  <c r="D216"/>
  <c r="C216"/>
  <c r="H196"/>
  <c r="G196"/>
  <c r="F196"/>
  <c r="E196"/>
  <c r="D196"/>
  <c r="C196"/>
  <c r="H174"/>
  <c r="G174"/>
  <c r="F174"/>
  <c r="E174"/>
  <c r="D174"/>
  <c r="C174"/>
  <c r="H155"/>
  <c r="G155"/>
  <c r="F155"/>
  <c r="E155"/>
  <c r="D155"/>
  <c r="C155"/>
  <c r="H136"/>
  <c r="G136"/>
  <c r="F136"/>
  <c r="E136"/>
  <c r="D136"/>
  <c r="C136"/>
  <c r="H117"/>
  <c r="G117"/>
  <c r="F117"/>
  <c r="E117"/>
  <c r="D117"/>
  <c r="C117"/>
  <c r="H99"/>
  <c r="G99"/>
  <c r="F99"/>
  <c r="E99"/>
  <c r="D99"/>
  <c r="C99"/>
  <c r="B216"/>
  <c r="B196"/>
  <c r="B174"/>
  <c r="B155"/>
  <c r="B136"/>
  <c r="B117"/>
  <c r="B99"/>
  <c r="H78"/>
  <c r="G78"/>
  <c r="F78"/>
  <c r="E78"/>
  <c r="D78"/>
  <c r="C78"/>
  <c r="B78"/>
  <c r="A153"/>
  <c r="A97"/>
  <c r="A38"/>
  <c r="B223"/>
  <c r="B221"/>
  <c r="B219"/>
  <c r="B203"/>
  <c r="B201"/>
  <c r="B199"/>
  <c r="B181"/>
  <c r="B179"/>
  <c r="B177"/>
  <c r="B162"/>
  <c r="B160"/>
  <c r="B158"/>
  <c r="B143"/>
  <c r="B141"/>
  <c r="B139"/>
  <c r="B124"/>
  <c r="B122"/>
  <c r="B120"/>
  <c r="B106"/>
  <c r="B104"/>
  <c r="B102"/>
  <c r="A214"/>
  <c r="A194"/>
  <c r="A172"/>
  <c r="A134"/>
  <c r="A115"/>
  <c r="B85"/>
  <c r="B83"/>
  <c r="B81"/>
  <c r="A76"/>
  <c r="B66"/>
  <c r="B64"/>
  <c r="B62"/>
  <c r="A57"/>
  <c r="B47"/>
  <c r="B45"/>
  <c r="B43"/>
  <c r="H40"/>
  <c r="H59" s="1"/>
  <c r="G40"/>
  <c r="G59" s="1"/>
  <c r="F40"/>
  <c r="F59" s="1"/>
  <c r="E40"/>
  <c r="E59" s="1"/>
  <c r="D40"/>
  <c r="D59" s="1"/>
  <c r="C40"/>
  <c r="C59" s="1"/>
  <c r="B40"/>
  <c r="B59" s="1"/>
  <c r="B27"/>
  <c r="B25"/>
  <c r="B23"/>
  <c r="H20"/>
  <c r="G20"/>
  <c r="F20"/>
  <c r="E20"/>
  <c r="D20"/>
  <c r="C20"/>
  <c r="B20"/>
  <c r="A19"/>
  <c r="K129" i="24"/>
  <c r="G89" i="44" s="1"/>
  <c r="M91"/>
  <c r="J80"/>
  <c r="J81"/>
  <c r="J82"/>
  <c r="J83"/>
  <c r="J84"/>
  <c r="J85"/>
  <c r="J86"/>
  <c r="J87"/>
  <c r="J90"/>
  <c r="J79"/>
  <c r="J67"/>
  <c r="J68"/>
  <c r="J69"/>
  <c r="J70"/>
  <c r="J73"/>
  <c r="J74"/>
  <c r="J75"/>
  <c r="J76"/>
  <c r="J77"/>
  <c r="J78"/>
  <c r="J66"/>
  <c r="M60"/>
  <c r="G49"/>
  <c r="J49"/>
  <c r="J52"/>
  <c r="J53"/>
  <c r="J54"/>
  <c r="J55"/>
  <c r="J56"/>
  <c r="J57"/>
  <c r="J58"/>
  <c r="J59"/>
  <c r="J48"/>
  <c r="J36"/>
  <c r="H37"/>
  <c r="J37"/>
  <c r="H38"/>
  <c r="J38"/>
  <c r="H39"/>
  <c r="J39"/>
  <c r="H40"/>
  <c r="J40"/>
  <c r="H41"/>
  <c r="J41"/>
  <c r="H42"/>
  <c r="J42"/>
  <c r="J45"/>
  <c r="H46"/>
  <c r="J46"/>
  <c r="H47"/>
  <c r="J47"/>
  <c r="J35"/>
  <c r="J17"/>
  <c r="G5"/>
  <c r="J5"/>
  <c r="G6"/>
  <c r="J6"/>
  <c r="G7"/>
  <c r="J7"/>
  <c r="G8"/>
  <c r="J8"/>
  <c r="G9"/>
  <c r="J9"/>
  <c r="G10"/>
  <c r="J10"/>
  <c r="G11"/>
  <c r="J11"/>
  <c r="G12"/>
  <c r="J12"/>
  <c r="G13"/>
  <c r="J13"/>
  <c r="G14"/>
  <c r="J14"/>
  <c r="G15"/>
  <c r="J15"/>
  <c r="G16"/>
  <c r="J16"/>
  <c r="J18"/>
  <c r="J19"/>
  <c r="J20"/>
  <c r="J21"/>
  <c r="J22"/>
  <c r="J25"/>
  <c r="J26"/>
  <c r="J27"/>
  <c r="J28"/>
  <c r="J29"/>
  <c r="J4"/>
  <c r="A80"/>
  <c r="B80"/>
  <c r="D80"/>
  <c r="A81"/>
  <c r="B81"/>
  <c r="D81"/>
  <c r="A82"/>
  <c r="B82"/>
  <c r="D82"/>
  <c r="A83"/>
  <c r="B83"/>
  <c r="D83"/>
  <c r="A84"/>
  <c r="B84"/>
  <c r="D84"/>
  <c r="A85"/>
  <c r="B85"/>
  <c r="D85"/>
  <c r="A86"/>
  <c r="B86"/>
  <c r="D86"/>
  <c r="A87"/>
  <c r="B87"/>
  <c r="D87"/>
  <c r="A88"/>
  <c r="B88"/>
  <c r="D88"/>
  <c r="A89"/>
  <c r="B89"/>
  <c r="D89"/>
  <c r="D79"/>
  <c r="B79"/>
  <c r="A79"/>
  <c r="A76"/>
  <c r="B76"/>
  <c r="D76"/>
  <c r="A77"/>
  <c r="B77"/>
  <c r="D77"/>
  <c r="A67"/>
  <c r="B67"/>
  <c r="D67"/>
  <c r="A68"/>
  <c r="B68"/>
  <c r="D68"/>
  <c r="A69"/>
  <c r="B69"/>
  <c r="D69"/>
  <c r="A70"/>
  <c r="B70"/>
  <c r="D70"/>
  <c r="A71"/>
  <c r="B71"/>
  <c r="D71"/>
  <c r="A72"/>
  <c r="B72"/>
  <c r="D72"/>
  <c r="A73"/>
  <c r="B73"/>
  <c r="D73"/>
  <c r="A74"/>
  <c r="B74"/>
  <c r="D74"/>
  <c r="A75"/>
  <c r="B75"/>
  <c r="D75"/>
  <c r="D66"/>
  <c r="B66"/>
  <c r="A66"/>
  <c r="D60"/>
  <c r="A49"/>
  <c r="B49"/>
  <c r="D49"/>
  <c r="A50"/>
  <c r="B50"/>
  <c r="D50"/>
  <c r="A51"/>
  <c r="B51"/>
  <c r="D51"/>
  <c r="A52"/>
  <c r="B52"/>
  <c r="D52"/>
  <c r="A53"/>
  <c r="B53"/>
  <c r="D53"/>
  <c r="A54"/>
  <c r="B54"/>
  <c r="D54"/>
  <c r="A55"/>
  <c r="B55"/>
  <c r="D55"/>
  <c r="A56"/>
  <c r="B56"/>
  <c r="D56"/>
  <c r="A57"/>
  <c r="B57"/>
  <c r="D57"/>
  <c r="A58"/>
  <c r="B58"/>
  <c r="D58"/>
  <c r="D59"/>
  <c r="D48"/>
  <c r="B48"/>
  <c r="A48"/>
  <c r="A40"/>
  <c r="B40"/>
  <c r="D40"/>
  <c r="A41"/>
  <c r="B41"/>
  <c r="D41"/>
  <c r="A42"/>
  <c r="B42"/>
  <c r="D42"/>
  <c r="A43"/>
  <c r="B43"/>
  <c r="D43"/>
  <c r="A44"/>
  <c r="B44"/>
  <c r="D44"/>
  <c r="A45"/>
  <c r="B45"/>
  <c r="D45"/>
  <c r="A46"/>
  <c r="B46"/>
  <c r="D46"/>
  <c r="D47"/>
  <c r="A39"/>
  <c r="B39"/>
  <c r="D39"/>
  <c r="A36"/>
  <c r="B36"/>
  <c r="D36"/>
  <c r="A37"/>
  <c r="B37"/>
  <c r="D37"/>
  <c r="A38"/>
  <c r="B38"/>
  <c r="D38"/>
  <c r="D35"/>
  <c r="B35"/>
  <c r="A35"/>
  <c r="D18"/>
  <c r="D19"/>
  <c r="D20"/>
  <c r="D21"/>
  <c r="D22"/>
  <c r="D23"/>
  <c r="D24"/>
  <c r="D25"/>
  <c r="D26"/>
  <c r="D27"/>
  <c r="D17"/>
  <c r="B18"/>
  <c r="B19"/>
  <c r="B20"/>
  <c r="B21"/>
  <c r="B22"/>
  <c r="B23"/>
  <c r="B24"/>
  <c r="B25"/>
  <c r="B26"/>
  <c r="B27"/>
  <c r="B17"/>
  <c r="A27"/>
  <c r="A18"/>
  <c r="A19"/>
  <c r="A20"/>
  <c r="A21"/>
  <c r="A22"/>
  <c r="A23"/>
  <c r="A24"/>
  <c r="A25"/>
  <c r="A26"/>
  <c r="A17"/>
  <c r="D15"/>
  <c r="D14"/>
  <c r="D13"/>
  <c r="D12"/>
  <c r="D11"/>
  <c r="D10"/>
  <c r="D9"/>
  <c r="D8"/>
  <c r="D7"/>
  <c r="D6"/>
  <c r="D5"/>
  <c r="D4"/>
  <c r="B15"/>
  <c r="B14"/>
  <c r="B13"/>
  <c r="B12"/>
  <c r="B11"/>
  <c r="B10"/>
  <c r="B9"/>
  <c r="B8"/>
  <c r="B7"/>
  <c r="B6"/>
  <c r="B5"/>
  <c r="B4"/>
  <c r="A15"/>
  <c r="A14"/>
  <c r="A13"/>
  <c r="A12"/>
  <c r="A11"/>
  <c r="A10"/>
  <c r="A9"/>
  <c r="A8"/>
  <c r="A7"/>
  <c r="A6"/>
  <c r="A5"/>
  <c r="A4"/>
  <c r="D2"/>
  <c r="D33" s="1"/>
  <c r="D64" s="1"/>
  <c r="E2"/>
  <c r="E33" s="1"/>
  <c r="E64" s="1"/>
  <c r="C2"/>
  <c r="C33" s="1"/>
  <c r="C64" s="1"/>
  <c r="B206" i="8"/>
  <c r="A122"/>
  <c r="C26" i="19"/>
  <c r="E11"/>
  <c r="R11" i="24"/>
  <c r="F63" i="19"/>
  <c r="H63" s="1"/>
  <c r="H61"/>
  <c r="F61"/>
  <c r="I61" s="1"/>
  <c r="F59"/>
  <c r="H59" s="1"/>
  <c r="F46"/>
  <c r="H46" s="1"/>
  <c r="H44"/>
  <c r="F44"/>
  <c r="I44" s="1"/>
  <c r="F42"/>
  <c r="H42" s="1"/>
  <c r="G244" i="16"/>
  <c r="F244"/>
  <c r="D244"/>
  <c r="G242"/>
  <c r="F242"/>
  <c r="D242"/>
  <c r="G240"/>
  <c r="F240"/>
  <c r="D240"/>
  <c r="D222"/>
  <c r="G222"/>
  <c r="F222"/>
  <c r="G220"/>
  <c r="F220"/>
  <c r="D220"/>
  <c r="G218"/>
  <c r="F218"/>
  <c r="D218"/>
  <c r="G200"/>
  <c r="F200"/>
  <c r="D200"/>
  <c r="G198"/>
  <c r="F198"/>
  <c r="D198"/>
  <c r="G196"/>
  <c r="F196"/>
  <c r="D196"/>
  <c r="G178"/>
  <c r="F178"/>
  <c r="D178"/>
  <c r="G176"/>
  <c r="F176"/>
  <c r="D176"/>
  <c r="G174"/>
  <c r="F174"/>
  <c r="D174"/>
  <c r="G157"/>
  <c r="F157"/>
  <c r="D157"/>
  <c r="G155"/>
  <c r="F155"/>
  <c r="D155"/>
  <c r="G153"/>
  <c r="F153"/>
  <c r="D153"/>
  <c r="G136"/>
  <c r="F136"/>
  <c r="D136"/>
  <c r="G134"/>
  <c r="F134"/>
  <c r="D134"/>
  <c r="G132"/>
  <c r="F132"/>
  <c r="D132"/>
  <c r="G117"/>
  <c r="D117"/>
  <c r="G115"/>
  <c r="F115"/>
  <c r="D115"/>
  <c r="G113"/>
  <c r="F113"/>
  <c r="D113"/>
  <c r="D90"/>
  <c r="G72"/>
  <c r="F72"/>
  <c r="D72"/>
  <c r="G70"/>
  <c r="F70"/>
  <c r="D70"/>
  <c r="G68"/>
  <c r="F68"/>
  <c r="D68"/>
  <c r="G51"/>
  <c r="F51"/>
  <c r="D51"/>
  <c r="G49"/>
  <c r="F49"/>
  <c r="D49"/>
  <c r="G47"/>
  <c r="F47"/>
  <c r="D47"/>
  <c r="G28"/>
  <c r="F28"/>
  <c r="D28"/>
  <c r="G26"/>
  <c r="F26"/>
  <c r="D26"/>
  <c r="G24"/>
  <c r="F24"/>
  <c r="D24"/>
  <c r="H11"/>
  <c r="G11"/>
  <c r="F11"/>
  <c r="E11"/>
  <c r="D11"/>
  <c r="C11"/>
  <c r="H9"/>
  <c r="G9"/>
  <c r="F9"/>
  <c r="E9"/>
  <c r="D9"/>
  <c r="C9"/>
  <c r="D7"/>
  <c r="A70" i="24"/>
  <c r="C10" i="15"/>
  <c r="D91" i="24"/>
  <c r="D10" i="15"/>
  <c r="D8"/>
  <c r="C8"/>
  <c r="D6"/>
  <c r="C6"/>
  <c r="W120" i="24"/>
  <c r="W121"/>
  <c r="W122"/>
  <c r="W123"/>
  <c r="W124"/>
  <c r="W125"/>
  <c r="W126"/>
  <c r="W127"/>
  <c r="W128"/>
  <c r="W129"/>
  <c r="W130"/>
  <c r="W119"/>
  <c r="W99"/>
  <c r="W100"/>
  <c r="W101"/>
  <c r="W102"/>
  <c r="W103"/>
  <c r="W104"/>
  <c r="W105"/>
  <c r="W106"/>
  <c r="W107"/>
  <c r="W108"/>
  <c r="W109"/>
  <c r="W98"/>
  <c r="AK120"/>
  <c r="AK121"/>
  <c r="AK122"/>
  <c r="AK123"/>
  <c r="AK124"/>
  <c r="AK125"/>
  <c r="AK126"/>
  <c r="AK127"/>
  <c r="AK128"/>
  <c r="AK129"/>
  <c r="AK130"/>
  <c r="AK119"/>
  <c r="AK99"/>
  <c r="AK100"/>
  <c r="AK101"/>
  <c r="AK102"/>
  <c r="AK103"/>
  <c r="AK104"/>
  <c r="AK105"/>
  <c r="AK106"/>
  <c r="AK107"/>
  <c r="AK108"/>
  <c r="AK109"/>
  <c r="AK110"/>
  <c r="AK98"/>
  <c r="AJ120"/>
  <c r="AJ121"/>
  <c r="AJ122"/>
  <c r="AJ123"/>
  <c r="AJ124"/>
  <c r="AJ125"/>
  <c r="AJ126"/>
  <c r="AJ127"/>
  <c r="AJ128"/>
  <c r="AJ129"/>
  <c r="AJ130"/>
  <c r="AJ119"/>
  <c r="AJ99"/>
  <c r="AJ100"/>
  <c r="AJ101"/>
  <c r="AJ102"/>
  <c r="AJ103"/>
  <c r="AJ104"/>
  <c r="AJ105"/>
  <c r="AJ106"/>
  <c r="AJ107"/>
  <c r="AJ108"/>
  <c r="AJ109"/>
  <c r="AJ110"/>
  <c r="AJ98"/>
  <c r="AI120"/>
  <c r="AI121"/>
  <c r="AI122"/>
  <c r="AI123"/>
  <c r="AI124"/>
  <c r="AI125"/>
  <c r="AI126"/>
  <c r="AI127"/>
  <c r="AI128"/>
  <c r="AI129"/>
  <c r="AI130"/>
  <c r="AI119"/>
  <c r="AI99"/>
  <c r="AI100"/>
  <c r="AI101"/>
  <c r="AI102"/>
  <c r="AI103"/>
  <c r="AI104"/>
  <c r="AI105"/>
  <c r="AI106"/>
  <c r="AI107"/>
  <c r="AI108"/>
  <c r="AI109"/>
  <c r="AI110"/>
  <c r="AI98"/>
  <c r="AL98" s="1"/>
  <c r="AG120"/>
  <c r="AG121"/>
  <c r="AG122"/>
  <c r="AG123"/>
  <c r="AG124"/>
  <c r="AG125"/>
  <c r="AG126"/>
  <c r="AG127"/>
  <c r="AG128"/>
  <c r="AG129"/>
  <c r="AG130"/>
  <c r="AG119"/>
  <c r="AG99"/>
  <c r="AG100"/>
  <c r="AG101"/>
  <c r="AG102"/>
  <c r="AG103"/>
  <c r="AG104"/>
  <c r="AG105"/>
  <c r="AG106"/>
  <c r="AG107"/>
  <c r="AG108"/>
  <c r="AG109"/>
  <c r="AG110"/>
  <c r="AG148" s="1"/>
  <c r="AG98"/>
  <c r="AF120"/>
  <c r="AF121"/>
  <c r="AF122"/>
  <c r="AF123"/>
  <c r="AF124"/>
  <c r="AF125"/>
  <c r="AF126"/>
  <c r="AF127"/>
  <c r="AF128"/>
  <c r="AF129"/>
  <c r="AF130"/>
  <c r="AF119"/>
  <c r="AF99"/>
  <c r="AF100"/>
  <c r="AF101"/>
  <c r="AF102"/>
  <c r="AF103"/>
  <c r="AF104"/>
  <c r="AF105"/>
  <c r="AF106"/>
  <c r="AF107"/>
  <c r="AF108"/>
  <c r="AF109"/>
  <c r="AF110"/>
  <c r="AF98"/>
  <c r="AE120"/>
  <c r="AE121"/>
  <c r="AE122"/>
  <c r="AE123"/>
  <c r="AE124"/>
  <c r="AE125"/>
  <c r="AE126"/>
  <c r="AE127"/>
  <c r="AE128"/>
  <c r="AE129"/>
  <c r="AE130"/>
  <c r="AE119"/>
  <c r="AE99"/>
  <c r="AE100"/>
  <c r="AE101"/>
  <c r="AE102"/>
  <c r="AE103"/>
  <c r="AE104"/>
  <c r="AE105"/>
  <c r="AE106"/>
  <c r="AE107"/>
  <c r="AE108"/>
  <c r="AE109"/>
  <c r="AE110"/>
  <c r="AE98"/>
  <c r="AC120"/>
  <c r="AC121"/>
  <c r="AC122"/>
  <c r="AC123"/>
  <c r="AC124"/>
  <c r="AC125"/>
  <c r="AC126"/>
  <c r="AC127"/>
  <c r="AC128"/>
  <c r="AC129"/>
  <c r="AC130"/>
  <c r="AC119"/>
  <c r="AC99"/>
  <c r="AC100"/>
  <c r="AC101"/>
  <c r="AC102"/>
  <c r="AC103"/>
  <c r="AC104"/>
  <c r="AC105"/>
  <c r="AC106"/>
  <c r="AC107"/>
  <c r="AC108"/>
  <c r="AC109"/>
  <c r="AC110"/>
  <c r="AC98"/>
  <c r="AB120"/>
  <c r="AB121"/>
  <c r="AB122"/>
  <c r="AB123"/>
  <c r="AB124"/>
  <c r="AB125"/>
  <c r="AB126"/>
  <c r="AB127"/>
  <c r="AB128"/>
  <c r="AB129"/>
  <c r="AB119"/>
  <c r="AB99"/>
  <c r="AB100"/>
  <c r="AB101"/>
  <c r="AB102"/>
  <c r="AB103"/>
  <c r="AB104"/>
  <c r="AB105"/>
  <c r="AB106"/>
  <c r="AB107"/>
  <c r="AB108"/>
  <c r="AB109"/>
  <c r="AB98"/>
  <c r="AA120"/>
  <c r="AA121"/>
  <c r="AA122"/>
  <c r="AA123"/>
  <c r="AA124"/>
  <c r="AA125"/>
  <c r="AA126"/>
  <c r="AA127"/>
  <c r="AA128"/>
  <c r="AA129"/>
  <c r="AA130"/>
  <c r="AA119"/>
  <c r="AA99"/>
  <c r="AA100"/>
  <c r="AA101"/>
  <c r="AA102"/>
  <c r="AA103"/>
  <c r="AA104"/>
  <c r="AA105"/>
  <c r="AA106"/>
  <c r="AA107"/>
  <c r="AA108"/>
  <c r="AA109"/>
  <c r="AA110"/>
  <c r="AA98"/>
  <c r="Y120"/>
  <c r="Y121"/>
  <c r="Y122"/>
  <c r="Y123"/>
  <c r="Y124"/>
  <c r="Y125"/>
  <c r="Y126"/>
  <c r="Y127"/>
  <c r="Y128"/>
  <c r="Y129"/>
  <c r="Y130"/>
  <c r="Y119"/>
  <c r="Y99"/>
  <c r="Y100"/>
  <c r="Y101"/>
  <c r="Y102"/>
  <c r="Y103"/>
  <c r="Y104"/>
  <c r="Y105"/>
  <c r="Y106"/>
  <c r="Y107"/>
  <c r="Y108"/>
  <c r="Y109"/>
  <c r="Y110"/>
  <c r="Y98"/>
  <c r="X98"/>
  <c r="G5"/>
  <c r="X99"/>
  <c r="X100"/>
  <c r="X101"/>
  <c r="X102"/>
  <c r="X103"/>
  <c r="X104"/>
  <c r="X105"/>
  <c r="X106"/>
  <c r="X107"/>
  <c r="X108"/>
  <c r="X109"/>
  <c r="X110"/>
  <c r="X120"/>
  <c r="X121"/>
  <c r="X122"/>
  <c r="X123"/>
  <c r="X124"/>
  <c r="X125"/>
  <c r="X126"/>
  <c r="X127"/>
  <c r="X128"/>
  <c r="X129"/>
  <c r="X130"/>
  <c r="X119"/>
  <c r="W75"/>
  <c r="W76"/>
  <c r="Z76" s="1"/>
  <c r="W77"/>
  <c r="W78"/>
  <c r="Z78" s="1"/>
  <c r="W79"/>
  <c r="W80"/>
  <c r="Z80" s="1"/>
  <c r="W81"/>
  <c r="W82"/>
  <c r="Z82" s="1"/>
  <c r="W83"/>
  <c r="W84"/>
  <c r="Z84" s="1"/>
  <c r="W74"/>
  <c r="Z74" s="1"/>
  <c r="W54"/>
  <c r="W55"/>
  <c r="Z55" s="1"/>
  <c r="W56"/>
  <c r="W57"/>
  <c r="W58"/>
  <c r="W59"/>
  <c r="Z59" s="1"/>
  <c r="W60"/>
  <c r="W61"/>
  <c r="W62"/>
  <c r="W63"/>
  <c r="Z63" s="1"/>
  <c r="W64"/>
  <c r="W53"/>
  <c r="D130"/>
  <c r="D90" i="44" s="1"/>
  <c r="E110" i="24"/>
  <c r="E78" i="44" s="1"/>
  <c r="D110" i="24"/>
  <c r="D37"/>
  <c r="D28" i="44" s="1"/>
  <c r="C26" i="24"/>
  <c r="C17" i="44" s="1"/>
  <c r="E17" i="24"/>
  <c r="E16" i="44" s="1"/>
  <c r="D17" i="24"/>
  <c r="D16" i="44" s="1"/>
  <c r="D35" i="8"/>
  <c r="E16"/>
  <c r="D16"/>
  <c r="W27" i="24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Z33" s="1"/>
  <c r="AM33" s="1"/>
  <c r="K24" i="44" s="1"/>
  <c r="Y33" i="24"/>
  <c r="W34"/>
  <c r="X34"/>
  <c r="Y34"/>
  <c r="W35"/>
  <c r="X35"/>
  <c r="Y35"/>
  <c r="W36"/>
  <c r="X36"/>
  <c r="Y36"/>
  <c r="W37"/>
  <c r="X37"/>
  <c r="Y37"/>
  <c r="Y26"/>
  <c r="X26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Y5"/>
  <c r="X5"/>
  <c r="W5"/>
  <c r="Z5" s="1"/>
  <c r="W26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S148" s="1"/>
  <c r="T110"/>
  <c r="T148" s="1"/>
  <c r="R98"/>
  <c r="R75"/>
  <c r="S75"/>
  <c r="T75"/>
  <c r="R76"/>
  <c r="S76"/>
  <c r="U76" s="1"/>
  <c r="T76"/>
  <c r="R77"/>
  <c r="S77"/>
  <c r="T77"/>
  <c r="R78"/>
  <c r="S78"/>
  <c r="U78" s="1"/>
  <c r="T78"/>
  <c r="R79"/>
  <c r="S79"/>
  <c r="T79"/>
  <c r="R80"/>
  <c r="S80"/>
  <c r="U80" s="1"/>
  <c r="T80"/>
  <c r="R81"/>
  <c r="S81"/>
  <c r="T81"/>
  <c r="R82"/>
  <c r="S82"/>
  <c r="U82" s="1"/>
  <c r="T82"/>
  <c r="R83"/>
  <c r="S83"/>
  <c r="T83"/>
  <c r="R84"/>
  <c r="S84"/>
  <c r="U84" s="1"/>
  <c r="T84"/>
  <c r="R85"/>
  <c r="S85"/>
  <c r="T85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R91" s="1"/>
  <c r="S65"/>
  <c r="S91" s="1"/>
  <c r="T65"/>
  <c r="T91" s="1"/>
  <c r="R53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6"/>
  <c r="S6"/>
  <c r="T6"/>
  <c r="R7"/>
  <c r="S7"/>
  <c r="T7"/>
  <c r="R8"/>
  <c r="S8"/>
  <c r="T8"/>
  <c r="R9"/>
  <c r="S9"/>
  <c r="T9"/>
  <c r="R10"/>
  <c r="S10"/>
  <c r="T10"/>
  <c r="S11"/>
  <c r="T11"/>
  <c r="R12"/>
  <c r="S12"/>
  <c r="T12"/>
  <c r="R13"/>
  <c r="S13"/>
  <c r="T13"/>
  <c r="R14"/>
  <c r="S14"/>
  <c r="T14"/>
  <c r="R15"/>
  <c r="S15"/>
  <c r="T15"/>
  <c r="R16"/>
  <c r="S16"/>
  <c r="T16"/>
  <c r="R17"/>
  <c r="S17"/>
  <c r="S46" s="1"/>
  <c r="T17"/>
  <c r="T119"/>
  <c r="T98"/>
  <c r="T74"/>
  <c r="T53"/>
  <c r="T26"/>
  <c r="T5"/>
  <c r="S119"/>
  <c r="S98"/>
  <c r="U98" s="1"/>
  <c r="S74"/>
  <c r="S53"/>
  <c r="U53" s="1"/>
  <c r="S26"/>
  <c r="S5"/>
  <c r="R119"/>
  <c r="U119" s="1"/>
  <c r="R74"/>
  <c r="R26"/>
  <c r="R5"/>
  <c r="N6"/>
  <c r="O6"/>
  <c r="P6"/>
  <c r="N7"/>
  <c r="O7"/>
  <c r="P7"/>
  <c r="N8"/>
  <c r="O8"/>
  <c r="P8"/>
  <c r="N9"/>
  <c r="O9"/>
  <c r="P9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Q16" s="1"/>
  <c r="P16"/>
  <c r="N17"/>
  <c r="O17"/>
  <c r="P17"/>
  <c r="N27"/>
  <c r="O27"/>
  <c r="P27"/>
  <c r="N28"/>
  <c r="O28"/>
  <c r="P28"/>
  <c r="N29"/>
  <c r="O29"/>
  <c r="Q29" s="1"/>
  <c r="P29"/>
  <c r="N30"/>
  <c r="O30"/>
  <c r="P30"/>
  <c r="N31"/>
  <c r="O31"/>
  <c r="P31"/>
  <c r="N32"/>
  <c r="O32"/>
  <c r="P32"/>
  <c r="N33"/>
  <c r="O33"/>
  <c r="Q33" s="1"/>
  <c r="P33"/>
  <c r="N34"/>
  <c r="O34"/>
  <c r="P34"/>
  <c r="N35"/>
  <c r="O35"/>
  <c r="P35"/>
  <c r="N36"/>
  <c r="O36"/>
  <c r="P36"/>
  <c r="N37"/>
  <c r="O37"/>
  <c r="P37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2"/>
  <c r="O62"/>
  <c r="P62"/>
  <c r="N63"/>
  <c r="O63"/>
  <c r="P63"/>
  <c r="N64"/>
  <c r="O64"/>
  <c r="P64"/>
  <c r="N65"/>
  <c r="O65"/>
  <c r="P65"/>
  <c r="N75"/>
  <c r="O75"/>
  <c r="P75"/>
  <c r="N76"/>
  <c r="O76"/>
  <c r="P76"/>
  <c r="N77"/>
  <c r="O77"/>
  <c r="P77"/>
  <c r="N78"/>
  <c r="O78"/>
  <c r="P78"/>
  <c r="N79"/>
  <c r="O79"/>
  <c r="P79"/>
  <c r="N80"/>
  <c r="O80"/>
  <c r="P80"/>
  <c r="N81"/>
  <c r="O81"/>
  <c r="P81"/>
  <c r="N82"/>
  <c r="O82"/>
  <c r="P82"/>
  <c r="N83"/>
  <c r="O83"/>
  <c r="P83"/>
  <c r="N84"/>
  <c r="O84"/>
  <c r="P84"/>
  <c r="N85"/>
  <c r="O85"/>
  <c r="P85"/>
  <c r="N99"/>
  <c r="O99"/>
  <c r="P99"/>
  <c r="N100"/>
  <c r="O100"/>
  <c r="P100"/>
  <c r="N101"/>
  <c r="O101"/>
  <c r="P101"/>
  <c r="N102"/>
  <c r="O102"/>
  <c r="P102"/>
  <c r="N103"/>
  <c r="O103"/>
  <c r="P103"/>
  <c r="N104"/>
  <c r="O104"/>
  <c r="P104"/>
  <c r="N105"/>
  <c r="O105"/>
  <c r="P105"/>
  <c r="N106"/>
  <c r="O106"/>
  <c r="P106"/>
  <c r="N107"/>
  <c r="O107"/>
  <c r="P107"/>
  <c r="N108"/>
  <c r="O108"/>
  <c r="P108"/>
  <c r="N109"/>
  <c r="O109"/>
  <c r="P109"/>
  <c r="N110"/>
  <c r="O110"/>
  <c r="P110"/>
  <c r="N120"/>
  <c r="O120"/>
  <c r="P120"/>
  <c r="N121"/>
  <c r="O121"/>
  <c r="P121"/>
  <c r="N122"/>
  <c r="O122"/>
  <c r="Q122" s="1"/>
  <c r="P122"/>
  <c r="N123"/>
  <c r="O123"/>
  <c r="P123"/>
  <c r="N124"/>
  <c r="O124"/>
  <c r="P124"/>
  <c r="N125"/>
  <c r="O125"/>
  <c r="P125"/>
  <c r="N126"/>
  <c r="O126"/>
  <c r="Q126" s="1"/>
  <c r="P126"/>
  <c r="N127"/>
  <c r="O127"/>
  <c r="P127"/>
  <c r="N128"/>
  <c r="O128"/>
  <c r="P128"/>
  <c r="N129"/>
  <c r="O129"/>
  <c r="P129"/>
  <c r="N130"/>
  <c r="O130"/>
  <c r="P130"/>
  <c r="P119"/>
  <c r="P98"/>
  <c r="P74"/>
  <c r="P53"/>
  <c r="P26"/>
  <c r="P5"/>
  <c r="O119"/>
  <c r="O98"/>
  <c r="O74"/>
  <c r="O53"/>
  <c r="O26"/>
  <c r="O5"/>
  <c r="N119"/>
  <c r="N98"/>
  <c r="Q98" s="1"/>
  <c r="N74"/>
  <c r="N53"/>
  <c r="Q53" s="1"/>
  <c r="N26"/>
  <c r="N5"/>
  <c r="J120"/>
  <c r="K120"/>
  <c r="G80" i="44" s="1"/>
  <c r="L120" i="24"/>
  <c r="J121"/>
  <c r="K121"/>
  <c r="G81" i="44" s="1"/>
  <c r="L121" i="24"/>
  <c r="J122"/>
  <c r="K122"/>
  <c r="G82" i="44" s="1"/>
  <c r="L122" i="24"/>
  <c r="J123"/>
  <c r="K123"/>
  <c r="G83" i="44" s="1"/>
  <c r="L123" i="24"/>
  <c r="J124"/>
  <c r="K124"/>
  <c r="G84" i="44" s="1"/>
  <c r="L124" i="24"/>
  <c r="J125"/>
  <c r="K125"/>
  <c r="G85" i="44" s="1"/>
  <c r="L125" i="24"/>
  <c r="J126"/>
  <c r="K126"/>
  <c r="G86" i="44" s="1"/>
  <c r="L126" i="24"/>
  <c r="J127"/>
  <c r="K127"/>
  <c r="G87" i="44" s="1"/>
  <c r="L127" i="24"/>
  <c r="J128"/>
  <c r="J88" i="44" s="1"/>
  <c r="K128" i="24"/>
  <c r="G88" i="44" s="1"/>
  <c r="L128" i="24"/>
  <c r="J129"/>
  <c r="J89" i="44" s="1"/>
  <c r="L129" i="24"/>
  <c r="J130"/>
  <c r="J99"/>
  <c r="K99"/>
  <c r="G67" i="44" s="1"/>
  <c r="L99" i="24"/>
  <c r="J100"/>
  <c r="K100"/>
  <c r="G68" i="44" s="1"/>
  <c r="L100" i="24"/>
  <c r="J101"/>
  <c r="K101"/>
  <c r="G69" i="44" s="1"/>
  <c r="L101" i="24"/>
  <c r="J102"/>
  <c r="K102"/>
  <c r="G70" i="44" s="1"/>
  <c r="L102" i="24"/>
  <c r="J103"/>
  <c r="J71" i="44" s="1"/>
  <c r="K103" i="24"/>
  <c r="G71" i="44" s="1"/>
  <c r="L103" i="24"/>
  <c r="J104"/>
  <c r="J72" i="44" s="1"/>
  <c r="K104" i="24"/>
  <c r="G72" i="44" s="1"/>
  <c r="L104" i="24"/>
  <c r="J105"/>
  <c r="K105"/>
  <c r="G73" i="44" s="1"/>
  <c r="L105" i="24"/>
  <c r="J106"/>
  <c r="K106"/>
  <c r="G74" i="44" s="1"/>
  <c r="L106" i="24"/>
  <c r="J107"/>
  <c r="K107"/>
  <c r="G75" i="44" s="1"/>
  <c r="L107" i="24"/>
  <c r="J108"/>
  <c r="K108"/>
  <c r="G76" i="44" s="1"/>
  <c r="L108" i="24"/>
  <c r="J109"/>
  <c r="K109"/>
  <c r="G77" i="44" s="1"/>
  <c r="L109" i="24"/>
  <c r="J110"/>
  <c r="K110"/>
  <c r="G78" i="44" s="1"/>
  <c r="L110" i="24"/>
  <c r="L119"/>
  <c r="L98"/>
  <c r="K119"/>
  <c r="G79" i="44" s="1"/>
  <c r="K98" i="24"/>
  <c r="J119"/>
  <c r="M119" s="1"/>
  <c r="J98"/>
  <c r="L75"/>
  <c r="L76"/>
  <c r="L77"/>
  <c r="L78"/>
  <c r="L79"/>
  <c r="L80"/>
  <c r="L81"/>
  <c r="L82"/>
  <c r="L83"/>
  <c r="L84"/>
  <c r="L85"/>
  <c r="L74"/>
  <c r="J75"/>
  <c r="K75"/>
  <c r="J76"/>
  <c r="J50" i="44" s="1"/>
  <c r="K76" i="24"/>
  <c r="J77"/>
  <c r="J51" i="44" s="1"/>
  <c r="K77" i="24"/>
  <c r="J78"/>
  <c r="K78"/>
  <c r="J79"/>
  <c r="K79"/>
  <c r="J80"/>
  <c r="K80"/>
  <c r="J81"/>
  <c r="K81"/>
  <c r="J82"/>
  <c r="K82"/>
  <c r="J83"/>
  <c r="K83"/>
  <c r="J84"/>
  <c r="K84"/>
  <c r="J85"/>
  <c r="K85"/>
  <c r="K74"/>
  <c r="G48" i="44" s="1"/>
  <c r="J74" i="24"/>
  <c r="J54"/>
  <c r="K54"/>
  <c r="G36" i="44" s="1"/>
  <c r="L54" i="24"/>
  <c r="J55"/>
  <c r="K55"/>
  <c r="G54" i="44" s="1"/>
  <c r="L55" i="24"/>
  <c r="J56"/>
  <c r="K56"/>
  <c r="G38" i="44" s="1"/>
  <c r="L56" i="24"/>
  <c r="J57"/>
  <c r="K57"/>
  <c r="G56" i="44" s="1"/>
  <c r="L57" i="24"/>
  <c r="J58"/>
  <c r="K58"/>
  <c r="G40" i="44" s="1"/>
  <c r="L58" i="24"/>
  <c r="J59"/>
  <c r="K59"/>
  <c r="G58" i="44" s="1"/>
  <c r="L59" i="24"/>
  <c r="J60"/>
  <c r="K60"/>
  <c r="G42" i="44" s="1"/>
  <c r="L60" i="24"/>
  <c r="J61"/>
  <c r="J43" i="44" s="1"/>
  <c r="K61" i="24"/>
  <c r="M61" s="1"/>
  <c r="L61"/>
  <c r="J62"/>
  <c r="J44" i="44" s="1"/>
  <c r="K62" i="24"/>
  <c r="G44" i="44" s="1"/>
  <c r="L62" i="24"/>
  <c r="J63"/>
  <c r="K63"/>
  <c r="G45" i="44" s="1"/>
  <c r="L63" i="24"/>
  <c r="J64"/>
  <c r="K64"/>
  <c r="G46" i="44" s="1"/>
  <c r="L64" i="24"/>
  <c r="J65"/>
  <c r="L65"/>
  <c r="L53"/>
  <c r="K53"/>
  <c r="J53"/>
  <c r="J27"/>
  <c r="K27"/>
  <c r="G18" i="44" s="1"/>
  <c r="L27" i="24"/>
  <c r="J28"/>
  <c r="K28"/>
  <c r="G19" i="44" s="1"/>
  <c r="L28" i="24"/>
  <c r="J29"/>
  <c r="K29"/>
  <c r="G20" i="44" s="1"/>
  <c r="L29" i="24"/>
  <c r="J30"/>
  <c r="K30"/>
  <c r="G21" i="44" s="1"/>
  <c r="L30" i="24"/>
  <c r="J31"/>
  <c r="K31"/>
  <c r="G22" i="44" s="1"/>
  <c r="L31" i="24"/>
  <c r="J32"/>
  <c r="J23" i="44" s="1"/>
  <c r="K32" i="24"/>
  <c r="G23" i="44" s="1"/>
  <c r="L32" i="24"/>
  <c r="J33"/>
  <c r="J24" i="44" s="1"/>
  <c r="K33" i="24"/>
  <c r="L33"/>
  <c r="J34"/>
  <c r="K34"/>
  <c r="G25" i="44" s="1"/>
  <c r="L34" i="24"/>
  <c r="J35"/>
  <c r="K35"/>
  <c r="G26" i="44" s="1"/>
  <c r="L35" i="24"/>
  <c r="J36"/>
  <c r="K36"/>
  <c r="G27" i="44" s="1"/>
  <c r="L36" i="24"/>
  <c r="J37"/>
  <c r="K37"/>
  <c r="L37"/>
  <c r="L26"/>
  <c r="K26"/>
  <c r="G17" i="44" s="1"/>
  <c r="J26" i="24"/>
  <c r="J7"/>
  <c r="M7" s="1"/>
  <c r="J8"/>
  <c r="M8" s="1"/>
  <c r="J9"/>
  <c r="M9" s="1"/>
  <c r="J10"/>
  <c r="M10" s="1"/>
  <c r="J11"/>
  <c r="J12"/>
  <c r="M12" s="1"/>
  <c r="J13"/>
  <c r="M13" s="1"/>
  <c r="J14"/>
  <c r="M14" s="1"/>
  <c r="J15"/>
  <c r="M15" s="1"/>
  <c r="J16"/>
  <c r="M16" s="1"/>
  <c r="J17"/>
  <c r="L5"/>
  <c r="K5"/>
  <c r="G4" i="44" s="1"/>
  <c r="J6" i="24"/>
  <c r="M6" s="1"/>
  <c r="J5"/>
  <c r="H120"/>
  <c r="H121"/>
  <c r="H122"/>
  <c r="H123"/>
  <c r="H124"/>
  <c r="H125"/>
  <c r="H126"/>
  <c r="H127"/>
  <c r="H128"/>
  <c r="H129"/>
  <c r="H130"/>
  <c r="H119"/>
  <c r="H99"/>
  <c r="H100"/>
  <c r="H101"/>
  <c r="H102"/>
  <c r="H103"/>
  <c r="H104"/>
  <c r="H105"/>
  <c r="H106"/>
  <c r="H107"/>
  <c r="H108"/>
  <c r="H109"/>
  <c r="H110"/>
  <c r="H98"/>
  <c r="H75"/>
  <c r="H76"/>
  <c r="H77"/>
  <c r="H78"/>
  <c r="H79"/>
  <c r="H80"/>
  <c r="H81"/>
  <c r="H82"/>
  <c r="H83"/>
  <c r="H84"/>
  <c r="H85"/>
  <c r="H74"/>
  <c r="H54"/>
  <c r="H55"/>
  <c r="H56"/>
  <c r="H57"/>
  <c r="H58"/>
  <c r="H59"/>
  <c r="H60"/>
  <c r="H61"/>
  <c r="H43" i="44" s="1"/>
  <c r="H62" i="24"/>
  <c r="H44" i="44" s="1"/>
  <c r="H63" i="24"/>
  <c r="H64"/>
  <c r="H65"/>
  <c r="H53"/>
  <c r="H27"/>
  <c r="H28"/>
  <c r="H29"/>
  <c r="H30"/>
  <c r="H31"/>
  <c r="H32"/>
  <c r="H33"/>
  <c r="H34"/>
  <c r="H35"/>
  <c r="H36"/>
  <c r="H37"/>
  <c r="H26"/>
  <c r="H6"/>
  <c r="H7"/>
  <c r="H8"/>
  <c r="H9"/>
  <c r="H10"/>
  <c r="H11"/>
  <c r="H12"/>
  <c r="H13"/>
  <c r="H14"/>
  <c r="H15"/>
  <c r="H16"/>
  <c r="H17"/>
  <c r="H5"/>
  <c r="H75" i="33"/>
  <c r="G99" i="24"/>
  <c r="G100"/>
  <c r="G101"/>
  <c r="G102"/>
  <c r="G103"/>
  <c r="G104"/>
  <c r="G105"/>
  <c r="G106"/>
  <c r="G107"/>
  <c r="G108"/>
  <c r="G109"/>
  <c r="G110"/>
  <c r="G98"/>
  <c r="G75"/>
  <c r="G76"/>
  <c r="G50" i="44" s="1"/>
  <c r="G77" i="24"/>
  <c r="G51" i="44" s="1"/>
  <c r="G78" i="24"/>
  <c r="G79"/>
  <c r="G80"/>
  <c r="G81"/>
  <c r="G82"/>
  <c r="G83"/>
  <c r="G84"/>
  <c r="G85"/>
  <c r="G74"/>
  <c r="G54"/>
  <c r="G55"/>
  <c r="G56"/>
  <c r="G57"/>
  <c r="G58"/>
  <c r="G59"/>
  <c r="G60"/>
  <c r="G61"/>
  <c r="G62"/>
  <c r="G63"/>
  <c r="G64"/>
  <c r="G65"/>
  <c r="G53"/>
  <c r="G27"/>
  <c r="G28"/>
  <c r="G29"/>
  <c r="G30"/>
  <c r="G31"/>
  <c r="G32"/>
  <c r="G33"/>
  <c r="G34"/>
  <c r="G35"/>
  <c r="G36"/>
  <c r="G37"/>
  <c r="G26"/>
  <c r="G6"/>
  <c r="G7"/>
  <c r="G8"/>
  <c r="G9"/>
  <c r="G10"/>
  <c r="G11"/>
  <c r="G12"/>
  <c r="G13"/>
  <c r="G14"/>
  <c r="G15"/>
  <c r="G16"/>
  <c r="G17"/>
  <c r="G46" s="1"/>
  <c r="F74"/>
  <c r="I74" s="1"/>
  <c r="F120"/>
  <c r="F121"/>
  <c r="F122"/>
  <c r="F123"/>
  <c r="F124"/>
  <c r="F125"/>
  <c r="F126"/>
  <c r="F127"/>
  <c r="F128"/>
  <c r="F88" i="44" s="1"/>
  <c r="F129" i="24"/>
  <c r="F89" i="44" s="1"/>
  <c r="F130" i="24"/>
  <c r="F119"/>
  <c r="F99"/>
  <c r="F100"/>
  <c r="F101"/>
  <c r="I101" s="1"/>
  <c r="F102"/>
  <c r="F103"/>
  <c r="F71" i="44" s="1"/>
  <c r="F104" i="24"/>
  <c r="F72" i="44" s="1"/>
  <c r="F105" i="24"/>
  <c r="I105" s="1"/>
  <c r="F106"/>
  <c r="F107"/>
  <c r="F108"/>
  <c r="F109"/>
  <c r="I109" s="1"/>
  <c r="F110"/>
  <c r="F98"/>
  <c r="F75"/>
  <c r="F76"/>
  <c r="F77"/>
  <c r="F78"/>
  <c r="F79"/>
  <c r="F80"/>
  <c r="F81"/>
  <c r="F82"/>
  <c r="F83"/>
  <c r="F84"/>
  <c r="F85"/>
  <c r="F54"/>
  <c r="F55"/>
  <c r="I55" s="1"/>
  <c r="F56"/>
  <c r="I56" s="1"/>
  <c r="F57"/>
  <c r="I57" s="1"/>
  <c r="F58"/>
  <c r="F59"/>
  <c r="I59" s="1"/>
  <c r="F60"/>
  <c r="I60" s="1"/>
  <c r="F61"/>
  <c r="F62"/>
  <c r="F44" i="44" s="1"/>
  <c r="F63" i="24"/>
  <c r="I63" s="1"/>
  <c r="F64"/>
  <c r="I64" s="1"/>
  <c r="F65"/>
  <c r="F91" s="1"/>
  <c r="F53"/>
  <c r="I53" s="1"/>
  <c r="C120"/>
  <c r="E120" s="1"/>
  <c r="E80" i="44" s="1"/>
  <c r="C121" i="24"/>
  <c r="C122"/>
  <c r="E122" s="1"/>
  <c r="E82" i="44" s="1"/>
  <c r="C123" i="24"/>
  <c r="C83" i="44" s="1"/>
  <c r="C124" i="24"/>
  <c r="E124" s="1"/>
  <c r="E84" i="44" s="1"/>
  <c r="C125" i="24"/>
  <c r="C126"/>
  <c r="E126" s="1"/>
  <c r="E86" i="44" s="1"/>
  <c r="C127" i="24"/>
  <c r="C87" i="44" s="1"/>
  <c r="C128" i="24"/>
  <c r="E128" s="1"/>
  <c r="E88" i="44" s="1"/>
  <c r="C129" i="24"/>
  <c r="C130"/>
  <c r="E130" s="1"/>
  <c r="E90" i="44" s="1"/>
  <c r="C119" i="24"/>
  <c r="C99"/>
  <c r="C100"/>
  <c r="E100" s="1"/>
  <c r="E68" i="44" s="1"/>
  <c r="C101" i="24"/>
  <c r="C102"/>
  <c r="C70" i="44" s="1"/>
  <c r="C103" i="24"/>
  <c r="C104"/>
  <c r="E104" s="1"/>
  <c r="E72" i="44" s="1"/>
  <c r="C105" i="24"/>
  <c r="C106"/>
  <c r="C74" i="44" s="1"/>
  <c r="C107" i="24"/>
  <c r="C108"/>
  <c r="C109"/>
  <c r="E109" s="1"/>
  <c r="E77" i="44" s="1"/>
  <c r="C98" i="24"/>
  <c r="E98" s="1"/>
  <c r="E66" i="44" s="1"/>
  <c r="C75" i="24"/>
  <c r="C76"/>
  <c r="C50" i="44" s="1"/>
  <c r="C77" i="24"/>
  <c r="C78"/>
  <c r="C52" i="44" s="1"/>
  <c r="C79" i="24"/>
  <c r="C80"/>
  <c r="C54" i="44" s="1"/>
  <c r="C81" i="24"/>
  <c r="C82"/>
  <c r="C56" i="44" s="1"/>
  <c r="C83" i="24"/>
  <c r="C84"/>
  <c r="C58" i="44" s="1"/>
  <c r="C85" i="24"/>
  <c r="C74"/>
  <c r="E74" s="1"/>
  <c r="E48" i="44" s="1"/>
  <c r="C54" i="24"/>
  <c r="E54" s="1"/>
  <c r="E36" i="44" s="1"/>
  <c r="C55" i="24"/>
  <c r="E55" s="1"/>
  <c r="E37" i="44" s="1"/>
  <c r="C56" i="24"/>
  <c r="E56" s="1"/>
  <c r="E38" i="44" s="1"/>
  <c r="C57" i="24"/>
  <c r="E57" s="1"/>
  <c r="E39" i="44" s="1"/>
  <c r="C58" i="24"/>
  <c r="C59"/>
  <c r="E59" s="1"/>
  <c r="E41" i="44" s="1"/>
  <c r="C60" i="24"/>
  <c r="E60" s="1"/>
  <c r="E42" i="44" s="1"/>
  <c r="C61" i="24"/>
  <c r="E61" s="1"/>
  <c r="E43" i="44" s="1"/>
  <c r="C62" i="24"/>
  <c r="E62" s="1"/>
  <c r="E44" i="44" s="1"/>
  <c r="C63" i="24"/>
  <c r="E63" s="1"/>
  <c r="E45" i="44" s="1"/>
  <c r="C64" i="24"/>
  <c r="E64" s="1"/>
  <c r="E46" i="44" s="1"/>
  <c r="C65" i="24"/>
  <c r="C47" i="44" s="1"/>
  <c r="C53" i="24"/>
  <c r="C35" i="44" s="1"/>
  <c r="C27" i="24"/>
  <c r="E27" s="1"/>
  <c r="E18" i="44" s="1"/>
  <c r="C28" i="24"/>
  <c r="C19" i="44" s="1"/>
  <c r="C29" i="24"/>
  <c r="E29" s="1"/>
  <c r="E20" i="44" s="1"/>
  <c r="C30" i="24"/>
  <c r="C21" i="44" s="1"/>
  <c r="C31" i="24"/>
  <c r="E31" s="1"/>
  <c r="E22" i="44" s="1"/>
  <c r="C32" i="24"/>
  <c r="C23" i="44" s="1"/>
  <c r="C33" i="24"/>
  <c r="E33" s="1"/>
  <c r="E24" i="44" s="1"/>
  <c r="C34" i="24"/>
  <c r="C25" i="44" s="1"/>
  <c r="C35" i="24"/>
  <c r="E35" s="1"/>
  <c r="E26" i="44" s="1"/>
  <c r="C36" i="24"/>
  <c r="C27" i="44" s="1"/>
  <c r="C37" i="24"/>
  <c r="E37" s="1"/>
  <c r="E28" i="44" s="1"/>
  <c r="C6" i="24"/>
  <c r="C5" i="44" s="1"/>
  <c r="C7" i="24"/>
  <c r="C6" i="44" s="1"/>
  <c r="C8" i="24"/>
  <c r="C7" i="44" s="1"/>
  <c r="C9" i="24"/>
  <c r="C8" i="44" s="1"/>
  <c r="C10" i="24"/>
  <c r="C9" i="44" s="1"/>
  <c r="C11" i="24"/>
  <c r="C10" i="44" s="1"/>
  <c r="C12" i="24"/>
  <c r="C11" i="44" s="1"/>
  <c r="C13" i="24"/>
  <c r="C12" i="44" s="1"/>
  <c r="C14" i="24"/>
  <c r="C13" i="44" s="1"/>
  <c r="C15" i="24"/>
  <c r="C14" i="44" s="1"/>
  <c r="C16" i="24"/>
  <c r="C15" i="44" s="1"/>
  <c r="C17" i="24"/>
  <c r="C16" i="44" s="1"/>
  <c r="C5" i="24"/>
  <c r="C4" i="44" s="1"/>
  <c r="AN145" i="24"/>
  <c r="W145"/>
  <c r="F145"/>
  <c r="E145"/>
  <c r="D145"/>
  <c r="C145"/>
  <c r="B144"/>
  <c r="AL129"/>
  <c r="U129"/>
  <c r="AH128"/>
  <c r="I128"/>
  <c r="I88" i="44" s="1"/>
  <c r="E127" i="24"/>
  <c r="E87" i="44" s="1"/>
  <c r="Z126" i="24"/>
  <c r="AL125"/>
  <c r="U125"/>
  <c r="AH124"/>
  <c r="I124"/>
  <c r="E123"/>
  <c r="E83" i="44" s="1"/>
  <c r="Z122" i="24"/>
  <c r="AL121"/>
  <c r="U121"/>
  <c r="AH120"/>
  <c r="I120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B118"/>
  <c r="A118"/>
  <c r="AM117"/>
  <c r="AM146" s="1"/>
  <c r="AK117"/>
  <c r="AK146" s="1"/>
  <c r="AJ117"/>
  <c r="AJ146" s="1"/>
  <c r="AI117"/>
  <c r="AI146" s="1"/>
  <c r="AG117"/>
  <c r="AG146" s="1"/>
  <c r="AF117"/>
  <c r="AF146" s="1"/>
  <c r="AE117"/>
  <c r="AE146" s="1"/>
  <c r="AC117"/>
  <c r="AC146" s="1"/>
  <c r="AB117"/>
  <c r="AB146" s="1"/>
  <c r="AA117"/>
  <c r="AA146" s="1"/>
  <c r="Y117"/>
  <c r="Y146" s="1"/>
  <c r="X117"/>
  <c r="X146" s="1"/>
  <c r="W117"/>
  <c r="W146" s="1"/>
  <c r="V117"/>
  <c r="V146" s="1"/>
  <c r="T117"/>
  <c r="T146" s="1"/>
  <c r="S117"/>
  <c r="S146" s="1"/>
  <c r="R117"/>
  <c r="R146" s="1"/>
  <c r="P117"/>
  <c r="P146" s="1"/>
  <c r="O117"/>
  <c r="O146" s="1"/>
  <c r="N117"/>
  <c r="N146" s="1"/>
  <c r="L117"/>
  <c r="L146" s="1"/>
  <c r="K117"/>
  <c r="K146" s="1"/>
  <c r="J117"/>
  <c r="J146" s="1"/>
  <c r="H117"/>
  <c r="H146" s="1"/>
  <c r="G117"/>
  <c r="G146" s="1"/>
  <c r="F117"/>
  <c r="F146" s="1"/>
  <c r="AN116"/>
  <c r="W116"/>
  <c r="F116"/>
  <c r="E116"/>
  <c r="D116"/>
  <c r="C116"/>
  <c r="A116"/>
  <c r="A115"/>
  <c r="AJ148"/>
  <c r="AE148"/>
  <c r="X148"/>
  <c r="O148"/>
  <c r="Z109"/>
  <c r="AL108"/>
  <c r="AH107"/>
  <c r="Q107"/>
  <c r="AD106"/>
  <c r="E106"/>
  <c r="E74" i="44" s="1"/>
  <c r="Z105" i="24"/>
  <c r="AL104"/>
  <c r="M104"/>
  <c r="AH103"/>
  <c r="Q103"/>
  <c r="E102"/>
  <c r="E70" i="44" s="1"/>
  <c r="Z101" i="24"/>
  <c r="AL100"/>
  <c r="AH99"/>
  <c r="Q99"/>
  <c r="AK85"/>
  <c r="AJ85"/>
  <c r="AI85"/>
  <c r="AG85"/>
  <c r="AF85"/>
  <c r="AE85"/>
  <c r="AC85"/>
  <c r="AB85"/>
  <c r="AA85"/>
  <c r="Y85"/>
  <c r="X85"/>
  <c r="AL84"/>
  <c r="AH84"/>
  <c r="AD84"/>
  <c r="E84"/>
  <c r="E58" i="44" s="1"/>
  <c r="AL83" i="24"/>
  <c r="AH83"/>
  <c r="AD83"/>
  <c r="Z83"/>
  <c r="AL82"/>
  <c r="AH82"/>
  <c r="AD82"/>
  <c r="E82"/>
  <c r="E56" i="44" s="1"/>
  <c r="AL81" i="24"/>
  <c r="AH81"/>
  <c r="AD81"/>
  <c r="Z81"/>
  <c r="AL80"/>
  <c r="AH80"/>
  <c r="AD80"/>
  <c r="E80"/>
  <c r="E54" i="44" s="1"/>
  <c r="AL79" i="24"/>
  <c r="AH79"/>
  <c r="AD79"/>
  <c r="Z79"/>
  <c r="AL78"/>
  <c r="AH78"/>
  <c r="AD78"/>
  <c r="E78"/>
  <c r="E52" i="44" s="1"/>
  <c r="AL77" i="24"/>
  <c r="AH77"/>
  <c r="AD77"/>
  <c r="Z77"/>
  <c r="AL76"/>
  <c r="AH76"/>
  <c r="AD76"/>
  <c r="E76"/>
  <c r="E50" i="44" s="1"/>
  <c r="AL75" i="24"/>
  <c r="AH75"/>
  <c r="AD75"/>
  <c r="Z75"/>
  <c r="AL74"/>
  <c r="AH74"/>
  <c r="AD74"/>
  <c r="Q74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B73"/>
  <c r="A73"/>
  <c r="AM72"/>
  <c r="AK72"/>
  <c r="AJ72"/>
  <c r="AI72"/>
  <c r="AG72"/>
  <c r="AF72"/>
  <c r="AE72"/>
  <c r="AC72"/>
  <c r="AB72"/>
  <c r="AA72"/>
  <c r="Y72"/>
  <c r="X72"/>
  <c r="W72"/>
  <c r="V72"/>
  <c r="T72"/>
  <c r="S72"/>
  <c r="R72"/>
  <c r="P72"/>
  <c r="O72"/>
  <c r="N72"/>
  <c r="L72"/>
  <c r="K72"/>
  <c r="J72"/>
  <c r="H72"/>
  <c r="G72"/>
  <c r="F72"/>
  <c r="AN71"/>
  <c r="W71"/>
  <c r="F71"/>
  <c r="E71"/>
  <c r="D71"/>
  <c r="C71"/>
  <c r="A71"/>
  <c r="AK65"/>
  <c r="AJ65"/>
  <c r="AI65"/>
  <c r="AG65"/>
  <c r="AF65"/>
  <c r="AE65"/>
  <c r="AC65"/>
  <c r="AB65"/>
  <c r="AA65"/>
  <c r="Y65"/>
  <c r="X65"/>
  <c r="AL64"/>
  <c r="AH64"/>
  <c r="AD64"/>
  <c r="Z64"/>
  <c r="Q64"/>
  <c r="AL63"/>
  <c r="AH63"/>
  <c r="AD63"/>
  <c r="U63"/>
  <c r="AL62"/>
  <c r="AH62"/>
  <c r="AD62"/>
  <c r="Z62"/>
  <c r="I62"/>
  <c r="I44" i="44" s="1"/>
  <c r="AL61" i="24"/>
  <c r="AH61"/>
  <c r="AD61"/>
  <c r="Z61"/>
  <c r="AL60"/>
  <c r="AH60"/>
  <c r="AD60"/>
  <c r="Z60"/>
  <c r="Q60"/>
  <c r="AL59"/>
  <c r="AH59"/>
  <c r="AD59"/>
  <c r="U59"/>
  <c r="AL58"/>
  <c r="AH58"/>
  <c r="AD58"/>
  <c r="Z58"/>
  <c r="I58"/>
  <c r="AL57"/>
  <c r="AH57"/>
  <c r="AD57"/>
  <c r="Z57"/>
  <c r="AL56"/>
  <c r="AH56"/>
  <c r="AD56"/>
  <c r="Z56"/>
  <c r="Q56"/>
  <c r="AL55"/>
  <c r="AH55"/>
  <c r="AD55"/>
  <c r="U55"/>
  <c r="AL54"/>
  <c r="AH54"/>
  <c r="AD54"/>
  <c r="Z54"/>
  <c r="I54"/>
  <c r="AL53"/>
  <c r="AH53"/>
  <c r="AD53"/>
  <c r="Z53"/>
  <c r="E53"/>
  <c r="E35" i="44" s="1"/>
  <c r="F27" i="24"/>
  <c r="F28"/>
  <c r="I28" s="1"/>
  <c r="F29"/>
  <c r="F30"/>
  <c r="I30" s="1"/>
  <c r="F31"/>
  <c r="F32"/>
  <c r="F33"/>
  <c r="F24" i="44" s="1"/>
  <c r="F34" i="24"/>
  <c r="I34" s="1"/>
  <c r="F35"/>
  <c r="F36"/>
  <c r="I36" s="1"/>
  <c r="F37"/>
  <c r="F26"/>
  <c r="F6"/>
  <c r="F7"/>
  <c r="I7" s="1"/>
  <c r="F8"/>
  <c r="F9"/>
  <c r="I9" s="1"/>
  <c r="F10"/>
  <c r="F11"/>
  <c r="I11" s="1"/>
  <c r="F12"/>
  <c r="F13"/>
  <c r="I13" s="1"/>
  <c r="F14"/>
  <c r="F15"/>
  <c r="I15" s="1"/>
  <c r="F16"/>
  <c r="F17"/>
  <c r="F5"/>
  <c r="C7" i="41"/>
  <c r="C7" i="42"/>
  <c r="C7" i="40"/>
  <c r="C7" i="34"/>
  <c r="C7" i="39"/>
  <c r="C7" i="38"/>
  <c r="C7" i="37"/>
  <c r="C7" i="35"/>
  <c r="E7" s="1"/>
  <c r="C7" i="36"/>
  <c r="H157" i="32"/>
  <c r="H75"/>
  <c r="C7"/>
  <c r="C125" i="33"/>
  <c r="E125" s="1"/>
  <c r="E26" i="16" s="1"/>
  <c r="C102" i="33"/>
  <c r="C103"/>
  <c r="C104"/>
  <c r="C105"/>
  <c r="C106"/>
  <c r="C107"/>
  <c r="C108"/>
  <c r="C109"/>
  <c r="C111"/>
  <c r="C112"/>
  <c r="C101"/>
  <c r="C79"/>
  <c r="C80"/>
  <c r="C81"/>
  <c r="C82"/>
  <c r="C83"/>
  <c r="C84"/>
  <c r="C85"/>
  <c r="C86"/>
  <c r="C87"/>
  <c r="C88"/>
  <c r="C89"/>
  <c r="C78"/>
  <c r="C7"/>
  <c r="C13"/>
  <c r="H157" i="41"/>
  <c r="G157"/>
  <c r="F157"/>
  <c r="E157"/>
  <c r="D157"/>
  <c r="C157"/>
  <c r="H76"/>
  <c r="G76"/>
  <c r="F76"/>
  <c r="E76"/>
  <c r="D76"/>
  <c r="C76"/>
  <c r="H156"/>
  <c r="H75"/>
  <c r="H157" i="42"/>
  <c r="G157"/>
  <c r="F157"/>
  <c r="E157"/>
  <c r="D157"/>
  <c r="C157"/>
  <c r="H156"/>
  <c r="H76"/>
  <c r="G76"/>
  <c r="F76"/>
  <c r="E76"/>
  <c r="D76"/>
  <c r="C76"/>
  <c r="H75"/>
  <c r="H157" i="40"/>
  <c r="G157"/>
  <c r="F157"/>
  <c r="E157"/>
  <c r="D157"/>
  <c r="C157"/>
  <c r="H156"/>
  <c r="H76"/>
  <c r="G76"/>
  <c r="F76"/>
  <c r="E76"/>
  <c r="D76"/>
  <c r="C76"/>
  <c r="H75"/>
  <c r="H157" i="34"/>
  <c r="G157"/>
  <c r="F157"/>
  <c r="E157"/>
  <c r="D157"/>
  <c r="C157"/>
  <c r="H76"/>
  <c r="G76"/>
  <c r="F76"/>
  <c r="E76"/>
  <c r="D76"/>
  <c r="C76"/>
  <c r="H75"/>
  <c r="H156" i="39"/>
  <c r="G156"/>
  <c r="F156"/>
  <c r="E156"/>
  <c r="D156"/>
  <c r="C156"/>
  <c r="H75"/>
  <c r="G75"/>
  <c r="F75"/>
  <c r="E75"/>
  <c r="D75"/>
  <c r="C75"/>
  <c r="H155"/>
  <c r="H74"/>
  <c r="H157" i="38"/>
  <c r="G157"/>
  <c r="F157"/>
  <c r="E157"/>
  <c r="D157"/>
  <c r="C157"/>
  <c r="H76"/>
  <c r="G76"/>
  <c r="F76"/>
  <c r="E76"/>
  <c r="D76"/>
  <c r="C76"/>
  <c r="H156"/>
  <c r="H75"/>
  <c r="H156" i="37"/>
  <c r="H75"/>
  <c r="H157"/>
  <c r="G157"/>
  <c r="F157"/>
  <c r="E157"/>
  <c r="D157"/>
  <c r="C157"/>
  <c r="H76"/>
  <c r="G76"/>
  <c r="F76"/>
  <c r="E76"/>
  <c r="D76"/>
  <c r="C76"/>
  <c r="H157" i="35"/>
  <c r="H158"/>
  <c r="G158"/>
  <c r="F158"/>
  <c r="E158"/>
  <c r="D158"/>
  <c r="C158"/>
  <c r="H76"/>
  <c r="G76"/>
  <c r="F76"/>
  <c r="E76"/>
  <c r="D76"/>
  <c r="C76"/>
  <c r="H75"/>
  <c r="H157" i="36"/>
  <c r="G157"/>
  <c r="F157"/>
  <c r="E157"/>
  <c r="D157"/>
  <c r="C157"/>
  <c r="H74"/>
  <c r="G74"/>
  <c r="F74"/>
  <c r="E74"/>
  <c r="D74"/>
  <c r="C74"/>
  <c r="H156"/>
  <c r="H73"/>
  <c r="H158" i="32"/>
  <c r="G158"/>
  <c r="F158"/>
  <c r="E158"/>
  <c r="D158"/>
  <c r="C158"/>
  <c r="H76"/>
  <c r="G76"/>
  <c r="F76"/>
  <c r="E76"/>
  <c r="D76"/>
  <c r="C76"/>
  <c r="H157" i="33"/>
  <c r="G157"/>
  <c r="F157"/>
  <c r="E157"/>
  <c r="D157"/>
  <c r="C157"/>
  <c r="H76"/>
  <c r="G76"/>
  <c r="F76"/>
  <c r="E76"/>
  <c r="D76"/>
  <c r="C76"/>
  <c r="H157" i="8"/>
  <c r="G157"/>
  <c r="F157"/>
  <c r="E157"/>
  <c r="D157"/>
  <c r="C157"/>
  <c r="H75"/>
  <c r="H76"/>
  <c r="G76"/>
  <c r="F76"/>
  <c r="E76"/>
  <c r="D76"/>
  <c r="C76"/>
  <c r="B206" i="42"/>
  <c r="B205"/>
  <c r="G195"/>
  <c r="F195"/>
  <c r="D195"/>
  <c r="D209" s="1"/>
  <c r="A180"/>
  <c r="G170"/>
  <c r="F170"/>
  <c r="D170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B23"/>
  <c r="A23"/>
  <c r="H22"/>
  <c r="G22"/>
  <c r="F22"/>
  <c r="E22"/>
  <c r="D22"/>
  <c r="C22"/>
  <c r="A22"/>
  <c r="H21"/>
  <c r="G16"/>
  <c r="G48" s="1"/>
  <c r="F16"/>
  <c r="F48" s="1"/>
  <c r="E7"/>
  <c r="B206" i="41"/>
  <c r="B205"/>
  <c r="G195"/>
  <c r="F195"/>
  <c r="D195"/>
  <c r="D209" s="1"/>
  <c r="A180"/>
  <c r="G170"/>
  <c r="F170"/>
  <c r="D170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H23"/>
  <c r="G23"/>
  <c r="C23"/>
  <c r="B23"/>
  <c r="A23"/>
  <c r="H22"/>
  <c r="G22"/>
  <c r="F22"/>
  <c r="E22"/>
  <c r="D22"/>
  <c r="C22"/>
  <c r="A22"/>
  <c r="H21"/>
  <c r="G16"/>
  <c r="G48" s="1"/>
  <c r="F16"/>
  <c r="F48" s="1"/>
  <c r="E7"/>
  <c r="B206" i="40"/>
  <c r="B205"/>
  <c r="G195"/>
  <c r="F195"/>
  <c r="D195"/>
  <c r="D209" s="1"/>
  <c r="A180"/>
  <c r="G170"/>
  <c r="F170"/>
  <c r="D170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B23"/>
  <c r="A23"/>
  <c r="H22"/>
  <c r="G22"/>
  <c r="F22"/>
  <c r="E22"/>
  <c r="D22"/>
  <c r="C22"/>
  <c r="A22"/>
  <c r="H21"/>
  <c r="G16"/>
  <c r="G48" s="1"/>
  <c r="F16"/>
  <c r="F48" s="1"/>
  <c r="E7"/>
  <c r="B205" i="39"/>
  <c r="B204"/>
  <c r="G194"/>
  <c r="F194"/>
  <c r="D194"/>
  <c r="A179"/>
  <c r="G169"/>
  <c r="F169"/>
  <c r="D169"/>
  <c r="G112"/>
  <c r="F112"/>
  <c r="D112"/>
  <c r="G88"/>
  <c r="G124" s="1"/>
  <c r="F88"/>
  <c r="F124" s="1"/>
  <c r="D88"/>
  <c r="D124" s="1"/>
  <c r="D44"/>
  <c r="H42"/>
  <c r="G42"/>
  <c r="F42"/>
  <c r="E42"/>
  <c r="D42"/>
  <c r="C42"/>
  <c r="H41"/>
  <c r="B41"/>
  <c r="G35"/>
  <c r="F35"/>
  <c r="C23"/>
  <c r="B23"/>
  <c r="A23"/>
  <c r="H22"/>
  <c r="G22"/>
  <c r="F22"/>
  <c r="E22"/>
  <c r="D22"/>
  <c r="C22"/>
  <c r="A22"/>
  <c r="H21"/>
  <c r="G16"/>
  <c r="F16"/>
  <c r="E7"/>
  <c r="B206" i="38"/>
  <c r="B205"/>
  <c r="G195"/>
  <c r="F195"/>
  <c r="D195"/>
  <c r="D209" s="1"/>
  <c r="A180"/>
  <c r="G170"/>
  <c r="F170"/>
  <c r="D170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B23"/>
  <c r="A23"/>
  <c r="H22"/>
  <c r="G22"/>
  <c r="F22"/>
  <c r="E22"/>
  <c r="D22"/>
  <c r="C22"/>
  <c r="A22"/>
  <c r="H21"/>
  <c r="G16"/>
  <c r="G48" s="1"/>
  <c r="F16"/>
  <c r="F48" s="1"/>
  <c r="E7"/>
  <c r="G195" i="37"/>
  <c r="F195"/>
  <c r="D195"/>
  <c r="D209" s="1"/>
  <c r="A180"/>
  <c r="G170"/>
  <c r="F170"/>
  <c r="L130" i="24" s="1"/>
  <c r="D170" i="37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H23"/>
  <c r="G23"/>
  <c r="C23"/>
  <c r="B23"/>
  <c r="A23"/>
  <c r="H22"/>
  <c r="G22"/>
  <c r="F22"/>
  <c r="E22"/>
  <c r="D22"/>
  <c r="C22"/>
  <c r="A22"/>
  <c r="H21"/>
  <c r="G16"/>
  <c r="G48" s="1"/>
  <c r="F16"/>
  <c r="F48" s="1"/>
  <c r="E7"/>
  <c r="G196" i="36"/>
  <c r="F196"/>
  <c r="D196"/>
  <c r="A181"/>
  <c r="G170"/>
  <c r="F170"/>
  <c r="D170"/>
  <c r="G112"/>
  <c r="F112"/>
  <c r="D112"/>
  <c r="G87"/>
  <c r="G125" s="1"/>
  <c r="F87"/>
  <c r="F125" s="1"/>
  <c r="D87"/>
  <c r="D45"/>
  <c r="H43"/>
  <c r="G43"/>
  <c r="F43"/>
  <c r="E43"/>
  <c r="D43"/>
  <c r="C43"/>
  <c r="H42"/>
  <c r="B42"/>
  <c r="G35"/>
  <c r="F35"/>
  <c r="H23"/>
  <c r="G23"/>
  <c r="C23"/>
  <c r="B23"/>
  <c r="A23"/>
  <c r="H22"/>
  <c r="G22"/>
  <c r="F22"/>
  <c r="E22"/>
  <c r="D22"/>
  <c r="C22"/>
  <c r="A22"/>
  <c r="H21"/>
  <c r="G16"/>
  <c r="F16"/>
  <c r="E7"/>
  <c r="G197" i="35"/>
  <c r="AB110" i="24" s="1"/>
  <c r="F197" i="35"/>
  <c r="D197"/>
  <c r="A182"/>
  <c r="G171"/>
  <c r="AB130" i="24" s="1"/>
  <c r="F171" i="35"/>
  <c r="K130" i="24" s="1"/>
  <c r="G90" i="44" s="1"/>
  <c r="D171" i="35"/>
  <c r="G114"/>
  <c r="F114"/>
  <c r="K65" i="24" s="1"/>
  <c r="G47" i="44" s="1"/>
  <c r="D114" i="35"/>
  <c r="G89"/>
  <c r="G126" s="1"/>
  <c r="G92" i="16" s="1"/>
  <c r="F89" i="35"/>
  <c r="D89"/>
  <c r="D126" s="1"/>
  <c r="D92" i="16" s="1"/>
  <c r="D48" i="35"/>
  <c r="H46"/>
  <c r="G46"/>
  <c r="F46"/>
  <c r="E46"/>
  <c r="D46"/>
  <c r="C46"/>
  <c r="H45"/>
  <c r="B45"/>
  <c r="G35"/>
  <c r="F35"/>
  <c r="H23"/>
  <c r="G23"/>
  <c r="C23"/>
  <c r="B23"/>
  <c r="A23"/>
  <c r="H22"/>
  <c r="G22"/>
  <c r="F22"/>
  <c r="E22"/>
  <c r="D22"/>
  <c r="C22"/>
  <c r="A22"/>
  <c r="H21"/>
  <c r="G16"/>
  <c r="F16"/>
  <c r="F48" s="1"/>
  <c r="F90" i="16" s="1"/>
  <c r="B206" i="34"/>
  <c r="B205"/>
  <c r="G195"/>
  <c r="F195"/>
  <c r="D195"/>
  <c r="D209" s="1"/>
  <c r="A180"/>
  <c r="G170"/>
  <c r="F170"/>
  <c r="D170"/>
  <c r="G113"/>
  <c r="F113"/>
  <c r="D113"/>
  <c r="G89"/>
  <c r="G125" s="1"/>
  <c r="F89"/>
  <c r="F125" s="1"/>
  <c r="D89"/>
  <c r="D125" s="1"/>
  <c r="D48"/>
  <c r="H46"/>
  <c r="G46"/>
  <c r="F46"/>
  <c r="E46"/>
  <c r="D46"/>
  <c r="C46"/>
  <c r="H45"/>
  <c r="B45"/>
  <c r="G35"/>
  <c r="F35"/>
  <c r="C23"/>
  <c r="B23"/>
  <c r="A23"/>
  <c r="H22"/>
  <c r="G22"/>
  <c r="F22"/>
  <c r="E22"/>
  <c r="D22"/>
  <c r="C22"/>
  <c r="A22"/>
  <c r="H21"/>
  <c r="G16"/>
  <c r="G48" s="1"/>
  <c r="F16"/>
  <c r="F48" s="1"/>
  <c r="E7"/>
  <c r="B206" i="33"/>
  <c r="B205"/>
  <c r="G195"/>
  <c r="F195"/>
  <c r="D195"/>
  <c r="D209" s="1"/>
  <c r="A180"/>
  <c r="G170"/>
  <c r="F170"/>
  <c r="D170"/>
  <c r="G113"/>
  <c r="G125" s="1"/>
  <c r="F113"/>
  <c r="D113"/>
  <c r="E112"/>
  <c r="H112" s="1"/>
  <c r="C112" i="32" s="1"/>
  <c r="E112" s="1"/>
  <c r="H112" s="1"/>
  <c r="C111" i="36" s="1"/>
  <c r="E111" i="33"/>
  <c r="H111" s="1"/>
  <c r="C111" i="32" s="1"/>
  <c r="E111" s="1"/>
  <c r="H111" s="1"/>
  <c r="C110" i="36" s="1"/>
  <c r="E109" i="33"/>
  <c r="H109" s="1"/>
  <c r="C109" i="32" s="1"/>
  <c r="E109" s="1"/>
  <c r="H109" s="1"/>
  <c r="C108" i="36" s="1"/>
  <c r="E108" i="33"/>
  <c r="H108" s="1"/>
  <c r="C108" i="32" s="1"/>
  <c r="E108" s="1"/>
  <c r="H108" s="1"/>
  <c r="C107" i="36" s="1"/>
  <c r="E107" i="33"/>
  <c r="H107" s="1"/>
  <c r="C107" i="32" s="1"/>
  <c r="E107" s="1"/>
  <c r="H107" s="1"/>
  <c r="C106" i="36" s="1"/>
  <c r="E106" i="33"/>
  <c r="H106" s="1"/>
  <c r="C106" i="32" s="1"/>
  <c r="E106" s="1"/>
  <c r="H106" s="1"/>
  <c r="C105" i="36" s="1"/>
  <c r="E105" i="33"/>
  <c r="H105" s="1"/>
  <c r="C105" i="32" s="1"/>
  <c r="E105" s="1"/>
  <c r="H105" s="1"/>
  <c r="C104" i="36" s="1"/>
  <c r="E104" i="33"/>
  <c r="H104" s="1"/>
  <c r="C104" i="32" s="1"/>
  <c r="E104" s="1"/>
  <c r="H104" s="1"/>
  <c r="C103" i="36" s="1"/>
  <c r="E103" i="33"/>
  <c r="H103" s="1"/>
  <c r="C103" i="32" s="1"/>
  <c r="E103" s="1"/>
  <c r="H103" s="1"/>
  <c r="C102" i="36" s="1"/>
  <c r="E102" i="33"/>
  <c r="H102" s="1"/>
  <c r="C102" i="32" s="1"/>
  <c r="E101" i="33"/>
  <c r="H101" s="1"/>
  <c r="C101" i="32" s="1"/>
  <c r="G89" i="33"/>
  <c r="F89"/>
  <c r="F125" s="1"/>
  <c r="D89"/>
  <c r="E88"/>
  <c r="H88" s="1"/>
  <c r="C88" i="32" s="1"/>
  <c r="E88" s="1"/>
  <c r="H88" s="1"/>
  <c r="C86" i="36" s="1"/>
  <c r="E86" s="1"/>
  <c r="H86" s="1"/>
  <c r="C88" i="35" s="1"/>
  <c r="E88" s="1"/>
  <c r="H88" s="1"/>
  <c r="C88" i="37" s="1"/>
  <c r="E88" s="1"/>
  <c r="H88" s="1"/>
  <c r="C88" i="38" s="1"/>
  <c r="E88" s="1"/>
  <c r="H88" s="1"/>
  <c r="C87" i="39" s="1"/>
  <c r="E87" s="1"/>
  <c r="H87" s="1"/>
  <c r="C88" i="34" s="1"/>
  <c r="E88" s="1"/>
  <c r="H88" s="1"/>
  <c r="C88" i="40" s="1"/>
  <c r="E88" s="1"/>
  <c r="H88" s="1"/>
  <c r="C88" i="42" s="1"/>
  <c r="E88" s="1"/>
  <c r="H88" s="1"/>
  <c r="C88" i="41" s="1"/>
  <c r="E88" s="1"/>
  <c r="H88" s="1"/>
  <c r="E87" i="33"/>
  <c r="H87" s="1"/>
  <c r="C87" i="32" s="1"/>
  <c r="E86" i="33"/>
  <c r="H86" s="1"/>
  <c r="C86" i="32" s="1"/>
  <c r="E85" i="33"/>
  <c r="H85" s="1"/>
  <c r="C85" i="32" s="1"/>
  <c r="E84" i="33"/>
  <c r="H84" s="1"/>
  <c r="C84" i="32" s="1"/>
  <c r="E83" i="33"/>
  <c r="H83" s="1"/>
  <c r="C83" i="32" s="1"/>
  <c r="E82" i="33"/>
  <c r="H82" s="1"/>
  <c r="C82" i="32" s="1"/>
  <c r="E81" i="33"/>
  <c r="H81" s="1"/>
  <c r="C81" i="32" s="1"/>
  <c r="E80" i="33"/>
  <c r="H80" s="1"/>
  <c r="C80" i="32" s="1"/>
  <c r="E79" i="33"/>
  <c r="H79" s="1"/>
  <c r="C79" i="32" s="1"/>
  <c r="E78" i="33"/>
  <c r="H78" s="1"/>
  <c r="C78" i="32" s="1"/>
  <c r="D48" i="33"/>
  <c r="H46"/>
  <c r="G46"/>
  <c r="F46"/>
  <c r="E46"/>
  <c r="D46"/>
  <c r="C46"/>
  <c r="H45"/>
  <c r="B45"/>
  <c r="G35"/>
  <c r="F35"/>
  <c r="H23"/>
  <c r="G23"/>
  <c r="C23"/>
  <c r="B23"/>
  <c r="A23"/>
  <c r="H22"/>
  <c r="G22"/>
  <c r="F22"/>
  <c r="E22"/>
  <c r="D22"/>
  <c r="C22"/>
  <c r="A22"/>
  <c r="H21"/>
  <c r="G16"/>
  <c r="G48" s="1"/>
  <c r="F16"/>
  <c r="F48" s="1"/>
  <c r="E13"/>
  <c r="H13" s="1"/>
  <c r="C13" i="32" s="1"/>
  <c r="E7" i="33"/>
  <c r="B207" i="32"/>
  <c r="B206"/>
  <c r="G196"/>
  <c r="F196"/>
  <c r="D196"/>
  <c r="D210" s="1"/>
  <c r="A181"/>
  <c r="G171"/>
  <c r="F171"/>
  <c r="D171"/>
  <c r="G113"/>
  <c r="F113"/>
  <c r="D113"/>
  <c r="E102"/>
  <c r="H102" s="1"/>
  <c r="C101" i="36" s="1"/>
  <c r="G89" i="32"/>
  <c r="G126" s="1"/>
  <c r="F89"/>
  <c r="F126" s="1"/>
  <c r="D89"/>
  <c r="D126" s="1"/>
  <c r="E87"/>
  <c r="H87" s="1"/>
  <c r="C85" i="36" s="1"/>
  <c r="E85" s="1"/>
  <c r="H85" s="1"/>
  <c r="C87" i="35" s="1"/>
  <c r="E87" s="1"/>
  <c r="H87" s="1"/>
  <c r="C87" i="37" s="1"/>
  <c r="E87" s="1"/>
  <c r="H87" s="1"/>
  <c r="C87" i="38" s="1"/>
  <c r="E87" s="1"/>
  <c r="H87" s="1"/>
  <c r="C86" i="39" s="1"/>
  <c r="E86" s="1"/>
  <c r="H86" s="1"/>
  <c r="C87" i="34" s="1"/>
  <c r="E87" s="1"/>
  <c r="H87" s="1"/>
  <c r="C87" i="40" s="1"/>
  <c r="E87" s="1"/>
  <c r="H87" s="1"/>
  <c r="C87" i="42" s="1"/>
  <c r="E87" s="1"/>
  <c r="H87" s="1"/>
  <c r="C87" i="41" s="1"/>
  <c r="E87" s="1"/>
  <c r="H87" s="1"/>
  <c r="E86" i="32"/>
  <c r="H86" s="1"/>
  <c r="C84" i="36" s="1"/>
  <c r="E84" s="1"/>
  <c r="H84" s="1"/>
  <c r="C86" i="35" s="1"/>
  <c r="E86" s="1"/>
  <c r="H86" s="1"/>
  <c r="C86" i="37" s="1"/>
  <c r="E86" s="1"/>
  <c r="H86" s="1"/>
  <c r="C86" i="38" s="1"/>
  <c r="E86" s="1"/>
  <c r="H86" s="1"/>
  <c r="C85" i="39" s="1"/>
  <c r="E85" s="1"/>
  <c r="H85" s="1"/>
  <c r="C86" i="34" s="1"/>
  <c r="E86" s="1"/>
  <c r="H86" s="1"/>
  <c r="C86" i="40" s="1"/>
  <c r="E86" s="1"/>
  <c r="H86" s="1"/>
  <c r="C86" i="42" s="1"/>
  <c r="E86" s="1"/>
  <c r="H86" s="1"/>
  <c r="C86" i="41" s="1"/>
  <c r="E86" s="1"/>
  <c r="H86" s="1"/>
  <c r="E85" i="32"/>
  <c r="H85" s="1"/>
  <c r="C83" i="36" s="1"/>
  <c r="E83" s="1"/>
  <c r="H83" s="1"/>
  <c r="C85" i="35" s="1"/>
  <c r="E85" s="1"/>
  <c r="H85" s="1"/>
  <c r="C85" i="37" s="1"/>
  <c r="E85" s="1"/>
  <c r="H85" s="1"/>
  <c r="C85" i="38" s="1"/>
  <c r="E85" s="1"/>
  <c r="H85" s="1"/>
  <c r="C84" i="39" s="1"/>
  <c r="E84" s="1"/>
  <c r="H84" s="1"/>
  <c r="C85" i="34" s="1"/>
  <c r="E85" s="1"/>
  <c r="H85" s="1"/>
  <c r="C85" i="40" s="1"/>
  <c r="E85" s="1"/>
  <c r="H85" s="1"/>
  <c r="C85" i="42" s="1"/>
  <c r="E85" s="1"/>
  <c r="H85" s="1"/>
  <c r="C85" i="41" s="1"/>
  <c r="E85" s="1"/>
  <c r="H85" s="1"/>
  <c r="E84" i="32"/>
  <c r="H84" s="1"/>
  <c r="C82" i="36" s="1"/>
  <c r="E82" s="1"/>
  <c r="H82" s="1"/>
  <c r="C84" i="35" s="1"/>
  <c r="E84" s="1"/>
  <c r="H84" s="1"/>
  <c r="C84" i="37" s="1"/>
  <c r="E84" s="1"/>
  <c r="H84" s="1"/>
  <c r="C84" i="38" s="1"/>
  <c r="E84" s="1"/>
  <c r="H84" s="1"/>
  <c r="C83" i="39" s="1"/>
  <c r="E83" s="1"/>
  <c r="H83" s="1"/>
  <c r="C84" i="34" s="1"/>
  <c r="E84" s="1"/>
  <c r="H84" s="1"/>
  <c r="C84" i="40" s="1"/>
  <c r="E84" s="1"/>
  <c r="H84" s="1"/>
  <c r="C84" i="42" s="1"/>
  <c r="E84" s="1"/>
  <c r="H84" s="1"/>
  <c r="C84" i="41" s="1"/>
  <c r="E84" s="1"/>
  <c r="H84" s="1"/>
  <c r="E83" i="32"/>
  <c r="H83" s="1"/>
  <c r="C81" i="36" s="1"/>
  <c r="E81" s="1"/>
  <c r="H81" s="1"/>
  <c r="C83" i="35" s="1"/>
  <c r="E83" s="1"/>
  <c r="H83" s="1"/>
  <c r="C83" i="37" s="1"/>
  <c r="E83" s="1"/>
  <c r="H83" s="1"/>
  <c r="C83" i="38" s="1"/>
  <c r="E83" s="1"/>
  <c r="H83" s="1"/>
  <c r="C82" i="39" s="1"/>
  <c r="E82" s="1"/>
  <c r="H82" s="1"/>
  <c r="C83" i="34" s="1"/>
  <c r="E83" s="1"/>
  <c r="H83" s="1"/>
  <c r="C83" i="40" s="1"/>
  <c r="E83" s="1"/>
  <c r="H83" s="1"/>
  <c r="C83" i="42" s="1"/>
  <c r="E83" s="1"/>
  <c r="H83" s="1"/>
  <c r="C83" i="41" s="1"/>
  <c r="E83" s="1"/>
  <c r="H83" s="1"/>
  <c r="E82" i="32"/>
  <c r="H82" s="1"/>
  <c r="C80" i="36" s="1"/>
  <c r="E80" s="1"/>
  <c r="H80" s="1"/>
  <c r="C82" i="35" s="1"/>
  <c r="E82" s="1"/>
  <c r="H82" s="1"/>
  <c r="C82" i="37" s="1"/>
  <c r="E82" s="1"/>
  <c r="H82" s="1"/>
  <c r="C82" i="38" s="1"/>
  <c r="E82" s="1"/>
  <c r="H82" s="1"/>
  <c r="C81" i="39" s="1"/>
  <c r="E81" s="1"/>
  <c r="H81" s="1"/>
  <c r="C82" i="34" s="1"/>
  <c r="E82" s="1"/>
  <c r="H82" s="1"/>
  <c r="C82" i="40" s="1"/>
  <c r="E82" s="1"/>
  <c r="H82" s="1"/>
  <c r="C82" i="42" s="1"/>
  <c r="E82" s="1"/>
  <c r="H82" s="1"/>
  <c r="C82" i="41" s="1"/>
  <c r="E82" s="1"/>
  <c r="H82" s="1"/>
  <c r="E81" i="32"/>
  <c r="H81" s="1"/>
  <c r="C79" i="36" s="1"/>
  <c r="E79" s="1"/>
  <c r="H79" s="1"/>
  <c r="C81" i="35" s="1"/>
  <c r="E81" s="1"/>
  <c r="H81" s="1"/>
  <c r="C81" i="37" s="1"/>
  <c r="E81" s="1"/>
  <c r="H81" s="1"/>
  <c r="C81" i="38" s="1"/>
  <c r="E81" s="1"/>
  <c r="H81" s="1"/>
  <c r="C80" i="39" s="1"/>
  <c r="E80" s="1"/>
  <c r="H80" s="1"/>
  <c r="C81" i="34" s="1"/>
  <c r="E81" s="1"/>
  <c r="H81" s="1"/>
  <c r="C81" i="40" s="1"/>
  <c r="E81" s="1"/>
  <c r="H81" s="1"/>
  <c r="C81" i="42" s="1"/>
  <c r="E81" s="1"/>
  <c r="H81" s="1"/>
  <c r="C81" i="41" s="1"/>
  <c r="E81" s="1"/>
  <c r="H81" s="1"/>
  <c r="E80" i="32"/>
  <c r="H80" s="1"/>
  <c r="C78" i="36" s="1"/>
  <c r="E78" s="1"/>
  <c r="H78" s="1"/>
  <c r="C80" i="35" s="1"/>
  <c r="E80" s="1"/>
  <c r="H80" s="1"/>
  <c r="C80" i="37" s="1"/>
  <c r="E80" s="1"/>
  <c r="H80" s="1"/>
  <c r="C80" i="38" s="1"/>
  <c r="E80" s="1"/>
  <c r="H80" s="1"/>
  <c r="C79" i="39" s="1"/>
  <c r="E79" s="1"/>
  <c r="H79" s="1"/>
  <c r="C80" i="34" s="1"/>
  <c r="E80" s="1"/>
  <c r="H80" s="1"/>
  <c r="C80" i="40" s="1"/>
  <c r="E80" s="1"/>
  <c r="H80" s="1"/>
  <c r="C80" i="42" s="1"/>
  <c r="E80" s="1"/>
  <c r="H80" s="1"/>
  <c r="C80" i="41" s="1"/>
  <c r="E80" s="1"/>
  <c r="H80" s="1"/>
  <c r="E79" i="32"/>
  <c r="H79" s="1"/>
  <c r="C77" i="36" s="1"/>
  <c r="E77" s="1"/>
  <c r="H77" s="1"/>
  <c r="C79" i="35" s="1"/>
  <c r="E79" s="1"/>
  <c r="H79" s="1"/>
  <c r="C79" i="37" s="1"/>
  <c r="E79" s="1"/>
  <c r="H79" s="1"/>
  <c r="C79" i="38" s="1"/>
  <c r="E79" s="1"/>
  <c r="H79" s="1"/>
  <c r="C78" i="39" s="1"/>
  <c r="E78" s="1"/>
  <c r="H78" s="1"/>
  <c r="C79" i="34" s="1"/>
  <c r="E79" s="1"/>
  <c r="H79" s="1"/>
  <c r="C79" i="40" s="1"/>
  <c r="E79" s="1"/>
  <c r="H79" s="1"/>
  <c r="C79" i="42" s="1"/>
  <c r="E79" s="1"/>
  <c r="H79" s="1"/>
  <c r="C79" i="41" s="1"/>
  <c r="E79" s="1"/>
  <c r="H79" s="1"/>
  <c r="E78" i="32"/>
  <c r="H78" s="1"/>
  <c r="C76" i="36" s="1"/>
  <c r="E76" s="1"/>
  <c r="H76" s="1"/>
  <c r="C78" i="35" s="1"/>
  <c r="E78" s="1"/>
  <c r="H78" s="1"/>
  <c r="C78" i="37" s="1"/>
  <c r="E78" s="1"/>
  <c r="H78" s="1"/>
  <c r="C78" i="38" s="1"/>
  <c r="E78" s="1"/>
  <c r="H78" s="1"/>
  <c r="C77" i="39" s="1"/>
  <c r="E77" s="1"/>
  <c r="H77" s="1"/>
  <c r="C78" i="34" s="1"/>
  <c r="E78" s="1"/>
  <c r="H78" s="1"/>
  <c r="C78" i="40" s="1"/>
  <c r="E78" s="1"/>
  <c r="H78" s="1"/>
  <c r="D48" i="32"/>
  <c r="H46"/>
  <c r="G46"/>
  <c r="F46"/>
  <c r="E46"/>
  <c r="D46"/>
  <c r="C46"/>
  <c r="H45"/>
  <c r="B45"/>
  <c r="G35"/>
  <c r="F35"/>
  <c r="H23"/>
  <c r="G23"/>
  <c r="C23"/>
  <c r="B23"/>
  <c r="A23"/>
  <c r="H22"/>
  <c r="G22"/>
  <c r="F22"/>
  <c r="E22"/>
  <c r="D22"/>
  <c r="C22"/>
  <c r="A22"/>
  <c r="H21"/>
  <c r="G16"/>
  <c r="G48" s="1"/>
  <c r="F16"/>
  <c r="F48" s="1"/>
  <c r="E13"/>
  <c r="H13" s="1"/>
  <c r="C13" i="36" s="1"/>
  <c r="E13" s="1"/>
  <c r="H13" s="1"/>
  <c r="C13" i="35" s="1"/>
  <c r="E13" s="1"/>
  <c r="H13" s="1"/>
  <c r="C13" i="37" s="1"/>
  <c r="E13" s="1"/>
  <c r="H13" s="1"/>
  <c r="C13" i="38" s="1"/>
  <c r="E13" s="1"/>
  <c r="H13" s="1"/>
  <c r="C13" i="39" s="1"/>
  <c r="E13" s="1"/>
  <c r="H13" s="1"/>
  <c r="C13" i="34" s="1"/>
  <c r="E13" s="1"/>
  <c r="H13" s="1"/>
  <c r="C13" i="40" s="1"/>
  <c r="E13" s="1"/>
  <c r="H13" s="1"/>
  <c r="C13" i="42" s="1"/>
  <c r="E13" s="1"/>
  <c r="H13" s="1"/>
  <c r="C13" i="41" s="1"/>
  <c r="E13" s="1"/>
  <c r="H13" s="1"/>
  <c r="E7" i="32"/>
  <c r="G195" i="8"/>
  <c r="W110" i="24" s="1"/>
  <c r="F195" i="8"/>
  <c r="D195"/>
  <c r="C195"/>
  <c r="C110" i="24" s="1"/>
  <c r="C148" s="1"/>
  <c r="C91" i="44" s="1"/>
  <c r="E194" i="8"/>
  <c r="H194" s="1"/>
  <c r="C194" i="33" s="1"/>
  <c r="E194" s="1"/>
  <c r="H194" s="1"/>
  <c r="C195" i="32" s="1"/>
  <c r="E195" s="1"/>
  <c r="H195" s="1"/>
  <c r="C195" i="36" s="1"/>
  <c r="E195" s="1"/>
  <c r="H195" s="1"/>
  <c r="C196" i="35" s="1"/>
  <c r="E196" s="1"/>
  <c r="H196" s="1"/>
  <c r="C194" i="37" s="1"/>
  <c r="E194" s="1"/>
  <c r="H194" s="1"/>
  <c r="C194" i="38" s="1"/>
  <c r="E194" s="1"/>
  <c r="H194" s="1"/>
  <c r="C193" i="39" s="1"/>
  <c r="E193" s="1"/>
  <c r="H193" s="1"/>
  <c r="C194" i="34" s="1"/>
  <c r="E194" s="1"/>
  <c r="H194" s="1"/>
  <c r="C194" i="40" s="1"/>
  <c r="E194" s="1"/>
  <c r="H194" s="1"/>
  <c r="C194" i="42" s="1"/>
  <c r="E194" s="1"/>
  <c r="H194" s="1"/>
  <c r="C194" i="41" s="1"/>
  <c r="E194" s="1"/>
  <c r="H194" s="1"/>
  <c r="E193" i="8"/>
  <c r="H193" s="1"/>
  <c r="C193" i="33" s="1"/>
  <c r="E193" s="1"/>
  <c r="H193" s="1"/>
  <c r="C194" i="32" s="1"/>
  <c r="E194" s="1"/>
  <c r="H194" s="1"/>
  <c r="C194" i="36" s="1"/>
  <c r="E194" s="1"/>
  <c r="H194" s="1"/>
  <c r="C195" i="35" s="1"/>
  <c r="E195" s="1"/>
  <c r="H195" s="1"/>
  <c r="C193" i="37" s="1"/>
  <c r="E193" s="1"/>
  <c r="H193" s="1"/>
  <c r="C193" i="38" s="1"/>
  <c r="E193" s="1"/>
  <c r="H193" s="1"/>
  <c r="C192" i="39" s="1"/>
  <c r="E192" s="1"/>
  <c r="H192" s="1"/>
  <c r="C193" i="34" s="1"/>
  <c r="E193" s="1"/>
  <c r="H193" s="1"/>
  <c r="C193" i="40" s="1"/>
  <c r="E193" s="1"/>
  <c r="H193" s="1"/>
  <c r="C193" i="42" s="1"/>
  <c r="E193" s="1"/>
  <c r="H193" s="1"/>
  <c r="C193" i="41" s="1"/>
  <c r="E193" s="1"/>
  <c r="H193" s="1"/>
  <c r="E192" i="8"/>
  <c r="H192" s="1"/>
  <c r="C192" i="33" s="1"/>
  <c r="E192" s="1"/>
  <c r="H192" s="1"/>
  <c r="C193" i="32" s="1"/>
  <c r="E193" s="1"/>
  <c r="H193" s="1"/>
  <c r="C193" i="36" s="1"/>
  <c r="E193" s="1"/>
  <c r="H193" s="1"/>
  <c r="C194" i="35" s="1"/>
  <c r="E194" s="1"/>
  <c r="H194" s="1"/>
  <c r="C192" i="37" s="1"/>
  <c r="E192" s="1"/>
  <c r="H192" s="1"/>
  <c r="C192" i="38" s="1"/>
  <c r="E192" s="1"/>
  <c r="H192" s="1"/>
  <c r="C191" i="39" s="1"/>
  <c r="E191" s="1"/>
  <c r="H191" s="1"/>
  <c r="C192" i="34" s="1"/>
  <c r="E192" s="1"/>
  <c r="H192" s="1"/>
  <c r="C192" i="40" s="1"/>
  <c r="E192" s="1"/>
  <c r="H192" s="1"/>
  <c r="C192" i="42" s="1"/>
  <c r="E192" s="1"/>
  <c r="H192" s="1"/>
  <c r="C192" i="41" s="1"/>
  <c r="E192" s="1"/>
  <c r="H192" s="1"/>
  <c r="E191" i="8"/>
  <c r="H191" s="1"/>
  <c r="C191" i="33" s="1"/>
  <c r="E191" s="1"/>
  <c r="H191" s="1"/>
  <c r="C192" i="32" s="1"/>
  <c r="E192" s="1"/>
  <c r="H192" s="1"/>
  <c r="C192" i="36" s="1"/>
  <c r="E192" s="1"/>
  <c r="H192" s="1"/>
  <c r="C193" i="35" s="1"/>
  <c r="E193" s="1"/>
  <c r="H193" s="1"/>
  <c r="C191" i="37" s="1"/>
  <c r="E191" s="1"/>
  <c r="H191" s="1"/>
  <c r="C191" i="38" s="1"/>
  <c r="E191" s="1"/>
  <c r="H191" s="1"/>
  <c r="C190" i="39" s="1"/>
  <c r="E190" s="1"/>
  <c r="H190" s="1"/>
  <c r="C191" i="34" s="1"/>
  <c r="E191" s="1"/>
  <c r="H191" s="1"/>
  <c r="C191" i="40" s="1"/>
  <c r="E191" s="1"/>
  <c r="H191" s="1"/>
  <c r="C191" i="42" s="1"/>
  <c r="E191" s="1"/>
  <c r="H191" s="1"/>
  <c r="C191" i="41" s="1"/>
  <c r="E191" s="1"/>
  <c r="H191" s="1"/>
  <c r="E190" i="8"/>
  <c r="H190" s="1"/>
  <c r="C190" i="33" s="1"/>
  <c r="E190" s="1"/>
  <c r="H190" s="1"/>
  <c r="C191" i="32" s="1"/>
  <c r="E191" s="1"/>
  <c r="H191" s="1"/>
  <c r="C191" i="36" s="1"/>
  <c r="E191" s="1"/>
  <c r="H191" s="1"/>
  <c r="C192" i="35" s="1"/>
  <c r="E192" s="1"/>
  <c r="H192" s="1"/>
  <c r="C190" i="37" s="1"/>
  <c r="E190" s="1"/>
  <c r="H190" s="1"/>
  <c r="C190" i="38" s="1"/>
  <c r="E190" s="1"/>
  <c r="H190" s="1"/>
  <c r="C189" i="39" s="1"/>
  <c r="E189" s="1"/>
  <c r="H189" s="1"/>
  <c r="C190" i="34" s="1"/>
  <c r="E190" s="1"/>
  <c r="H190" s="1"/>
  <c r="C190" i="40" s="1"/>
  <c r="E190" s="1"/>
  <c r="H190" s="1"/>
  <c r="C190" i="42" s="1"/>
  <c r="E190" s="1"/>
  <c r="H190" s="1"/>
  <c r="C190" i="41" s="1"/>
  <c r="E190" s="1"/>
  <c r="H190" s="1"/>
  <c r="E189" i="8"/>
  <c r="H189" s="1"/>
  <c r="C189" i="33" s="1"/>
  <c r="E189" s="1"/>
  <c r="H189" s="1"/>
  <c r="C190" i="32" s="1"/>
  <c r="E190" s="1"/>
  <c r="H190" s="1"/>
  <c r="C190" i="36" s="1"/>
  <c r="E190" s="1"/>
  <c r="H190" s="1"/>
  <c r="C191" i="35" s="1"/>
  <c r="E191" s="1"/>
  <c r="H191" s="1"/>
  <c r="C189" i="37" s="1"/>
  <c r="E189" s="1"/>
  <c r="H189" s="1"/>
  <c r="C189" i="38" s="1"/>
  <c r="E189" s="1"/>
  <c r="H189" s="1"/>
  <c r="C188" i="39" s="1"/>
  <c r="E188" s="1"/>
  <c r="H188" s="1"/>
  <c r="C189" i="34" s="1"/>
  <c r="E189" s="1"/>
  <c r="H189" s="1"/>
  <c r="C189" i="40" s="1"/>
  <c r="E189" s="1"/>
  <c r="H189" s="1"/>
  <c r="C189" i="42" s="1"/>
  <c r="E189" s="1"/>
  <c r="H189" s="1"/>
  <c r="C189" i="41" s="1"/>
  <c r="E189" s="1"/>
  <c r="H189" s="1"/>
  <c r="E188" i="8"/>
  <c r="H188" s="1"/>
  <c r="C188" i="33" s="1"/>
  <c r="E188" s="1"/>
  <c r="H188" s="1"/>
  <c r="C189" i="32" s="1"/>
  <c r="E189" s="1"/>
  <c r="H189" s="1"/>
  <c r="C189" i="36" s="1"/>
  <c r="E189" s="1"/>
  <c r="H189" s="1"/>
  <c r="C190" i="35" s="1"/>
  <c r="E190" s="1"/>
  <c r="H190" s="1"/>
  <c r="C188" i="37" s="1"/>
  <c r="E188" s="1"/>
  <c r="H188" s="1"/>
  <c r="C188" i="38" s="1"/>
  <c r="E188" s="1"/>
  <c r="H188" s="1"/>
  <c r="C187" i="39" s="1"/>
  <c r="E187" s="1"/>
  <c r="H187" s="1"/>
  <c r="C188" i="34" s="1"/>
  <c r="E188" s="1"/>
  <c r="H188" s="1"/>
  <c r="C188" i="40" s="1"/>
  <c r="E188" s="1"/>
  <c r="H188" s="1"/>
  <c r="C188" i="42" s="1"/>
  <c r="E188" s="1"/>
  <c r="H188" s="1"/>
  <c r="C188" i="41" s="1"/>
  <c r="E188" s="1"/>
  <c r="H188" s="1"/>
  <c r="E187" i="8"/>
  <c r="H187" s="1"/>
  <c r="C187" i="33" s="1"/>
  <c r="E187" s="1"/>
  <c r="H187" s="1"/>
  <c r="C188" i="32" s="1"/>
  <c r="E188" s="1"/>
  <c r="H188" s="1"/>
  <c r="C188" i="36" s="1"/>
  <c r="E188" s="1"/>
  <c r="H188" s="1"/>
  <c r="C189" i="35" s="1"/>
  <c r="E189" s="1"/>
  <c r="H189" s="1"/>
  <c r="C187" i="37" s="1"/>
  <c r="E187" s="1"/>
  <c r="H187" s="1"/>
  <c r="C187" i="38" s="1"/>
  <c r="E187" s="1"/>
  <c r="H187" s="1"/>
  <c r="C186" i="39" s="1"/>
  <c r="E186" s="1"/>
  <c r="H186" s="1"/>
  <c r="C187" i="34" s="1"/>
  <c r="E187" s="1"/>
  <c r="H187" s="1"/>
  <c r="C187" i="40" s="1"/>
  <c r="E187" s="1"/>
  <c r="H187" s="1"/>
  <c r="C187" i="42" s="1"/>
  <c r="E187" s="1"/>
  <c r="H187" s="1"/>
  <c r="C187" i="41" s="1"/>
  <c r="E187" s="1"/>
  <c r="H187" s="1"/>
  <c r="E186" i="8"/>
  <c r="H186" s="1"/>
  <c r="C186" i="33" s="1"/>
  <c r="E186" s="1"/>
  <c r="H186" s="1"/>
  <c r="C187" i="32" s="1"/>
  <c r="E187" s="1"/>
  <c r="H187" s="1"/>
  <c r="C187" i="36" s="1"/>
  <c r="E187" s="1"/>
  <c r="H187" s="1"/>
  <c r="C188" i="35" s="1"/>
  <c r="E188" s="1"/>
  <c r="H188" s="1"/>
  <c r="C186" i="37" s="1"/>
  <c r="E186" s="1"/>
  <c r="H186" s="1"/>
  <c r="C186" i="38" s="1"/>
  <c r="E186" s="1"/>
  <c r="H186" s="1"/>
  <c r="C185" i="39" s="1"/>
  <c r="E185" s="1"/>
  <c r="H185" s="1"/>
  <c r="C186" i="34" s="1"/>
  <c r="E186" s="1"/>
  <c r="H186" s="1"/>
  <c r="C186" i="40" s="1"/>
  <c r="E186" s="1"/>
  <c r="H186" s="1"/>
  <c r="C186" i="42" s="1"/>
  <c r="E186" s="1"/>
  <c r="H186" s="1"/>
  <c r="C186" i="41" s="1"/>
  <c r="E186" s="1"/>
  <c r="H186" s="1"/>
  <c r="E185" i="8"/>
  <c r="H185" s="1"/>
  <c r="C185" i="33" s="1"/>
  <c r="E185" s="1"/>
  <c r="H185" s="1"/>
  <c r="C186" i="32" s="1"/>
  <c r="E186" s="1"/>
  <c r="H186" s="1"/>
  <c r="C186" i="36" s="1"/>
  <c r="E186" s="1"/>
  <c r="H186" s="1"/>
  <c r="C187" i="35" s="1"/>
  <c r="E187" s="1"/>
  <c r="H187" s="1"/>
  <c r="C185" i="37" s="1"/>
  <c r="E185" s="1"/>
  <c r="H185" s="1"/>
  <c r="C185" i="38" s="1"/>
  <c r="E185" s="1"/>
  <c r="H185" s="1"/>
  <c r="C184" i="39" s="1"/>
  <c r="E184" s="1"/>
  <c r="H184" s="1"/>
  <c r="C185" i="34" s="1"/>
  <c r="E185" s="1"/>
  <c r="H185" s="1"/>
  <c r="C185" i="40" s="1"/>
  <c r="E185" s="1"/>
  <c r="H185" s="1"/>
  <c r="C185" i="42" s="1"/>
  <c r="E185" s="1"/>
  <c r="H185" s="1"/>
  <c r="C185" i="41" s="1"/>
  <c r="E185" s="1"/>
  <c r="H185" s="1"/>
  <c r="E184" i="8"/>
  <c r="H184" s="1"/>
  <c r="C184" i="33" s="1"/>
  <c r="E184" s="1"/>
  <c r="H184" s="1"/>
  <c r="C185" i="32" s="1"/>
  <c r="E185" s="1"/>
  <c r="H185" s="1"/>
  <c r="C185" i="36" s="1"/>
  <c r="E185" s="1"/>
  <c r="H185" s="1"/>
  <c r="C186" i="35" s="1"/>
  <c r="E186" s="1"/>
  <c r="H186" s="1"/>
  <c r="C184" i="37" s="1"/>
  <c r="E184" s="1"/>
  <c r="H184" s="1"/>
  <c r="C184" i="38" s="1"/>
  <c r="E184" s="1"/>
  <c r="H184" s="1"/>
  <c r="C183" i="39" s="1"/>
  <c r="E183" s="1"/>
  <c r="H183" s="1"/>
  <c r="C184" i="34" s="1"/>
  <c r="E184" s="1"/>
  <c r="H184" s="1"/>
  <c r="C184" i="40" s="1"/>
  <c r="E184" s="1"/>
  <c r="H184" s="1"/>
  <c r="C184" i="42" s="1"/>
  <c r="E184" s="1"/>
  <c r="H184" s="1"/>
  <c r="C184" i="41" s="1"/>
  <c r="E184" s="1"/>
  <c r="H184" s="1"/>
  <c r="E183" i="8"/>
  <c r="H183" s="1"/>
  <c r="C183" i="33" s="1"/>
  <c r="E183" s="1"/>
  <c r="H183" s="1"/>
  <c r="C184" i="32" s="1"/>
  <c r="E184" s="1"/>
  <c r="H184" s="1"/>
  <c r="C184" i="36" s="1"/>
  <c r="E184" s="1"/>
  <c r="H184" s="1"/>
  <c r="C185" i="35" s="1"/>
  <c r="E185" s="1"/>
  <c r="H185" s="1"/>
  <c r="A180" i="8"/>
  <c r="G170"/>
  <c r="F170"/>
  <c r="D170"/>
  <c r="C170"/>
  <c r="E169"/>
  <c r="H169" s="1"/>
  <c r="C169" i="33" s="1"/>
  <c r="E169" s="1"/>
  <c r="H169" s="1"/>
  <c r="C170" i="32" s="1"/>
  <c r="E170" s="1"/>
  <c r="H170" s="1"/>
  <c r="C169" i="36" s="1"/>
  <c r="E169" s="1"/>
  <c r="H169" s="1"/>
  <c r="C170" i="35" s="1"/>
  <c r="E170" s="1"/>
  <c r="H170" s="1"/>
  <c r="C169" i="37" s="1"/>
  <c r="E169" s="1"/>
  <c r="H169" s="1"/>
  <c r="C169" i="38" s="1"/>
  <c r="E169" s="1"/>
  <c r="H169" s="1"/>
  <c r="C168" i="39" s="1"/>
  <c r="E168" s="1"/>
  <c r="H168" s="1"/>
  <c r="C169" i="34" s="1"/>
  <c r="E169" s="1"/>
  <c r="H169" s="1"/>
  <c r="C169" i="40" s="1"/>
  <c r="E169" s="1"/>
  <c r="H169" s="1"/>
  <c r="C169" i="42" s="1"/>
  <c r="E169" s="1"/>
  <c r="H169" s="1"/>
  <c r="C169" i="41" s="1"/>
  <c r="E169" s="1"/>
  <c r="H169" s="1"/>
  <c r="E168" i="8"/>
  <c r="H168" s="1"/>
  <c r="C168" i="33" s="1"/>
  <c r="E168" s="1"/>
  <c r="H168" s="1"/>
  <c r="C169" i="32" s="1"/>
  <c r="E169" s="1"/>
  <c r="H169" s="1"/>
  <c r="C168" i="36" s="1"/>
  <c r="E168" s="1"/>
  <c r="H168" s="1"/>
  <c r="C169" i="35" s="1"/>
  <c r="E169" s="1"/>
  <c r="H169" s="1"/>
  <c r="C168" i="37" s="1"/>
  <c r="E168" s="1"/>
  <c r="H168" s="1"/>
  <c r="C168" i="38" s="1"/>
  <c r="E168" s="1"/>
  <c r="H168" s="1"/>
  <c r="C167" i="39" s="1"/>
  <c r="E167" s="1"/>
  <c r="H167" s="1"/>
  <c r="C168" i="34" s="1"/>
  <c r="E168" s="1"/>
  <c r="H168" s="1"/>
  <c r="C168" i="40" s="1"/>
  <c r="E168" s="1"/>
  <c r="H168" s="1"/>
  <c r="C168" i="42" s="1"/>
  <c r="E168" s="1"/>
  <c r="H168" s="1"/>
  <c r="C168" i="41" s="1"/>
  <c r="E168" s="1"/>
  <c r="H168" s="1"/>
  <c r="E167" i="8"/>
  <c r="H167" s="1"/>
  <c r="C167" i="33" s="1"/>
  <c r="E167" s="1"/>
  <c r="H167" s="1"/>
  <c r="C168" i="32" s="1"/>
  <c r="E168" s="1"/>
  <c r="H168" s="1"/>
  <c r="C167" i="36" s="1"/>
  <c r="E167" s="1"/>
  <c r="H167" s="1"/>
  <c r="C168" i="35" s="1"/>
  <c r="E168" s="1"/>
  <c r="H168" s="1"/>
  <c r="C167" i="37" s="1"/>
  <c r="E167" s="1"/>
  <c r="H167" s="1"/>
  <c r="C167" i="38" s="1"/>
  <c r="E167" s="1"/>
  <c r="H167" s="1"/>
  <c r="C166" i="39" s="1"/>
  <c r="E166" s="1"/>
  <c r="H166" s="1"/>
  <c r="C167" i="34" s="1"/>
  <c r="E167" s="1"/>
  <c r="H167" s="1"/>
  <c r="C167" i="40" s="1"/>
  <c r="E167" s="1"/>
  <c r="H167" s="1"/>
  <c r="C167" i="42" s="1"/>
  <c r="E167" s="1"/>
  <c r="H167" s="1"/>
  <c r="C167" i="41" s="1"/>
  <c r="E167" s="1"/>
  <c r="H167" s="1"/>
  <c r="E166" i="8"/>
  <c r="H166" s="1"/>
  <c r="C166" i="33" s="1"/>
  <c r="E166" s="1"/>
  <c r="H166" s="1"/>
  <c r="C167" i="32" s="1"/>
  <c r="E167" s="1"/>
  <c r="H167" s="1"/>
  <c r="C166" i="36" s="1"/>
  <c r="E166" s="1"/>
  <c r="H166" s="1"/>
  <c r="C167" i="35" s="1"/>
  <c r="E167" s="1"/>
  <c r="H167" s="1"/>
  <c r="C166" i="37" s="1"/>
  <c r="E166" s="1"/>
  <c r="H166" s="1"/>
  <c r="C166" i="38" s="1"/>
  <c r="E166" s="1"/>
  <c r="H166" s="1"/>
  <c r="C165" i="39" s="1"/>
  <c r="E165" s="1"/>
  <c r="H165" s="1"/>
  <c r="C166" i="34" s="1"/>
  <c r="E166" s="1"/>
  <c r="H166" s="1"/>
  <c r="C166" i="40" s="1"/>
  <c r="E166" s="1"/>
  <c r="H166" s="1"/>
  <c r="C166" i="42" s="1"/>
  <c r="E166" s="1"/>
  <c r="H166" s="1"/>
  <c r="C166" i="41" s="1"/>
  <c r="E166" s="1"/>
  <c r="H166" s="1"/>
  <c r="E165" i="8"/>
  <c r="H165" s="1"/>
  <c r="C165" i="33" s="1"/>
  <c r="E165" s="1"/>
  <c r="H165" s="1"/>
  <c r="C166" i="32" s="1"/>
  <c r="E166" s="1"/>
  <c r="H166" s="1"/>
  <c r="C165" i="36" s="1"/>
  <c r="E165" s="1"/>
  <c r="H165" s="1"/>
  <c r="C166" i="35" s="1"/>
  <c r="E166" s="1"/>
  <c r="H166" s="1"/>
  <c r="C165" i="37" s="1"/>
  <c r="E165" s="1"/>
  <c r="H165" s="1"/>
  <c r="C165" i="38" s="1"/>
  <c r="E165" s="1"/>
  <c r="H165" s="1"/>
  <c r="C164" i="39" s="1"/>
  <c r="E164" s="1"/>
  <c r="H164" s="1"/>
  <c r="C165" i="34" s="1"/>
  <c r="E165" s="1"/>
  <c r="H165" s="1"/>
  <c r="C165" i="40" s="1"/>
  <c r="E165" s="1"/>
  <c r="H165" s="1"/>
  <c r="C165" i="42" s="1"/>
  <c r="E165" s="1"/>
  <c r="H165" s="1"/>
  <c r="C165" i="41" s="1"/>
  <c r="E165" s="1"/>
  <c r="H165" s="1"/>
  <c r="E164" i="8"/>
  <c r="H164" s="1"/>
  <c r="C164" i="33" s="1"/>
  <c r="E164" s="1"/>
  <c r="H164" s="1"/>
  <c r="C165" i="32" s="1"/>
  <c r="E165" s="1"/>
  <c r="H165" s="1"/>
  <c r="C164" i="36" s="1"/>
  <c r="E164" s="1"/>
  <c r="H164" s="1"/>
  <c r="C165" i="35" s="1"/>
  <c r="E165" s="1"/>
  <c r="H165" s="1"/>
  <c r="C164" i="37" s="1"/>
  <c r="E164" s="1"/>
  <c r="H164" s="1"/>
  <c r="C164" i="38" s="1"/>
  <c r="E164" s="1"/>
  <c r="H164" s="1"/>
  <c r="C163" i="39" s="1"/>
  <c r="E163" s="1"/>
  <c r="H163" s="1"/>
  <c r="C164" i="34" s="1"/>
  <c r="E164" s="1"/>
  <c r="H164" s="1"/>
  <c r="C164" i="40" s="1"/>
  <c r="E164" s="1"/>
  <c r="H164" s="1"/>
  <c r="C164" i="42" s="1"/>
  <c r="E164" s="1"/>
  <c r="H164" s="1"/>
  <c r="C164" i="41" s="1"/>
  <c r="E164" s="1"/>
  <c r="H164" s="1"/>
  <c r="E163" i="8"/>
  <c r="H163" s="1"/>
  <c r="C163" i="33" s="1"/>
  <c r="E163" s="1"/>
  <c r="H163" s="1"/>
  <c r="C164" i="32" s="1"/>
  <c r="E164" s="1"/>
  <c r="H164" s="1"/>
  <c r="C163" i="36" s="1"/>
  <c r="E163" s="1"/>
  <c r="H163" s="1"/>
  <c r="C164" i="35" s="1"/>
  <c r="E164" s="1"/>
  <c r="H164" s="1"/>
  <c r="C163" i="37" s="1"/>
  <c r="E163" s="1"/>
  <c r="H163" s="1"/>
  <c r="C163" i="38" s="1"/>
  <c r="E163" s="1"/>
  <c r="H163" s="1"/>
  <c r="C162" i="39" s="1"/>
  <c r="E162" s="1"/>
  <c r="H162" s="1"/>
  <c r="C163" i="34" s="1"/>
  <c r="E163" s="1"/>
  <c r="H163" s="1"/>
  <c r="C163" i="40" s="1"/>
  <c r="E163" s="1"/>
  <c r="H163" s="1"/>
  <c r="C163" i="42" s="1"/>
  <c r="E163" s="1"/>
  <c r="H163" s="1"/>
  <c r="C163" i="41" s="1"/>
  <c r="E163" s="1"/>
  <c r="H163" s="1"/>
  <c r="E162" i="8"/>
  <c r="H162" s="1"/>
  <c r="C162" i="33" s="1"/>
  <c r="E162" s="1"/>
  <c r="H162" s="1"/>
  <c r="C163" i="32" s="1"/>
  <c r="E163" s="1"/>
  <c r="H163" s="1"/>
  <c r="C162" i="36" s="1"/>
  <c r="E162" s="1"/>
  <c r="H162" s="1"/>
  <c r="C163" i="35" s="1"/>
  <c r="E163" s="1"/>
  <c r="H163" s="1"/>
  <c r="C162" i="37" s="1"/>
  <c r="E162" s="1"/>
  <c r="H162" s="1"/>
  <c r="C162" i="38" s="1"/>
  <c r="E162" s="1"/>
  <c r="H162" s="1"/>
  <c r="C161" i="39" s="1"/>
  <c r="E161" s="1"/>
  <c r="H161" s="1"/>
  <c r="C162" i="34" s="1"/>
  <c r="E162" s="1"/>
  <c r="H162" s="1"/>
  <c r="C162" i="40" s="1"/>
  <c r="E162" s="1"/>
  <c r="H162" s="1"/>
  <c r="C162" i="42" s="1"/>
  <c r="E162" s="1"/>
  <c r="H162" s="1"/>
  <c r="C162" i="41" s="1"/>
  <c r="E162" s="1"/>
  <c r="H162" s="1"/>
  <c r="E161" i="8"/>
  <c r="H161" s="1"/>
  <c r="C161" i="33" s="1"/>
  <c r="E161" s="1"/>
  <c r="H161" s="1"/>
  <c r="C162" i="32" s="1"/>
  <c r="E162" s="1"/>
  <c r="H162" s="1"/>
  <c r="C161" i="36" s="1"/>
  <c r="E161" s="1"/>
  <c r="H161" s="1"/>
  <c r="C162" i="35" s="1"/>
  <c r="E162" s="1"/>
  <c r="H162" s="1"/>
  <c r="C161" i="37" s="1"/>
  <c r="E161" s="1"/>
  <c r="H161" s="1"/>
  <c r="C161" i="38" s="1"/>
  <c r="E161" s="1"/>
  <c r="H161" s="1"/>
  <c r="C160" i="39" s="1"/>
  <c r="E160" s="1"/>
  <c r="H160" s="1"/>
  <c r="C161" i="34" s="1"/>
  <c r="E161" s="1"/>
  <c r="H161" s="1"/>
  <c r="C161" i="40" s="1"/>
  <c r="E161" s="1"/>
  <c r="H161" s="1"/>
  <c r="C161" i="42" s="1"/>
  <c r="E161" s="1"/>
  <c r="H161" s="1"/>
  <c r="C161" i="41" s="1"/>
  <c r="E161" s="1"/>
  <c r="H161" s="1"/>
  <c r="E160" i="8"/>
  <c r="H160" s="1"/>
  <c r="C160" i="33" s="1"/>
  <c r="E160" s="1"/>
  <c r="H160" s="1"/>
  <c r="C161" i="32" s="1"/>
  <c r="E161" s="1"/>
  <c r="H161" s="1"/>
  <c r="C160" i="36" s="1"/>
  <c r="E160" s="1"/>
  <c r="H160" s="1"/>
  <c r="C161" i="35" s="1"/>
  <c r="E161" s="1"/>
  <c r="H161" s="1"/>
  <c r="C160" i="37" s="1"/>
  <c r="E160" s="1"/>
  <c r="H160" s="1"/>
  <c r="C160" i="38" s="1"/>
  <c r="E160" s="1"/>
  <c r="H160" s="1"/>
  <c r="C159" i="39" s="1"/>
  <c r="E159" s="1"/>
  <c r="H159" s="1"/>
  <c r="C160" i="34" s="1"/>
  <c r="E160" s="1"/>
  <c r="H160" s="1"/>
  <c r="C160" i="40" s="1"/>
  <c r="E160" s="1"/>
  <c r="H160" s="1"/>
  <c r="C160" i="42" s="1"/>
  <c r="E160" s="1"/>
  <c r="H160" s="1"/>
  <c r="C160" i="41" s="1"/>
  <c r="E160" s="1"/>
  <c r="H160" s="1"/>
  <c r="E159" i="8"/>
  <c r="H159" s="1"/>
  <c r="C159" i="33" s="1"/>
  <c r="E159" s="1"/>
  <c r="H159" s="1"/>
  <c r="C160" i="32" s="1"/>
  <c r="E160" s="1"/>
  <c r="H160" s="1"/>
  <c r="G113" i="8"/>
  <c r="F113"/>
  <c r="D113"/>
  <c r="C113"/>
  <c r="E112"/>
  <c r="H112" s="1"/>
  <c r="E111"/>
  <c r="H111" s="1"/>
  <c r="E110"/>
  <c r="H110" s="1"/>
  <c r="C110" i="33" s="1"/>
  <c r="E110" s="1"/>
  <c r="H110" s="1"/>
  <c r="C110" i="32" s="1"/>
  <c r="E110" s="1"/>
  <c r="H110" s="1"/>
  <c r="C109" i="36" s="1"/>
  <c r="E109" i="8"/>
  <c r="H109" s="1"/>
  <c r="E108"/>
  <c r="H108" s="1"/>
  <c r="E107"/>
  <c r="H107" s="1"/>
  <c r="E106"/>
  <c r="H106" s="1"/>
  <c r="E105"/>
  <c r="H105" s="1"/>
  <c r="E104"/>
  <c r="H104" s="1"/>
  <c r="E103"/>
  <c r="H103" s="1"/>
  <c r="E102"/>
  <c r="H102" s="1"/>
  <c r="E101"/>
  <c r="H101" s="1"/>
  <c r="G89"/>
  <c r="G125" s="1"/>
  <c r="F89"/>
  <c r="F125" s="1"/>
  <c r="D89"/>
  <c r="D125" s="1"/>
  <c r="C89"/>
  <c r="C125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V25" i="24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I25"/>
  <c r="J25"/>
  <c r="K25"/>
  <c r="L25"/>
  <c r="M25"/>
  <c r="N25"/>
  <c r="O25"/>
  <c r="P25"/>
  <c r="Q25"/>
  <c r="R25"/>
  <c r="S25"/>
  <c r="T25"/>
  <c r="U25"/>
  <c r="AL27"/>
  <c r="AL28"/>
  <c r="AL29"/>
  <c r="AL30"/>
  <c r="AL31"/>
  <c r="AL32"/>
  <c r="AL33"/>
  <c r="AL34"/>
  <c r="AL35"/>
  <c r="AL36"/>
  <c r="AH27"/>
  <c r="AH28"/>
  <c r="AH29"/>
  <c r="AH30"/>
  <c r="AH31"/>
  <c r="AH32"/>
  <c r="AH33"/>
  <c r="AH34"/>
  <c r="AH35"/>
  <c r="AH36"/>
  <c r="AD27"/>
  <c r="AD28"/>
  <c r="AD29"/>
  <c r="AD30"/>
  <c r="AD31"/>
  <c r="AD32"/>
  <c r="AD33"/>
  <c r="AD34"/>
  <c r="AD35"/>
  <c r="AD36"/>
  <c r="Z27"/>
  <c r="AM27" s="1"/>
  <c r="K18" i="44" s="1"/>
  <c r="Z31" i="24"/>
  <c r="AM31" s="1"/>
  <c r="K22" i="44" s="1"/>
  <c r="Z35" i="24"/>
  <c r="AM35" s="1"/>
  <c r="K26" i="44" s="1"/>
  <c r="U29" i="24"/>
  <c r="U33"/>
  <c r="Q27"/>
  <c r="Q31"/>
  <c r="Q35"/>
  <c r="AL26"/>
  <c r="AH26"/>
  <c r="AD26"/>
  <c r="U26"/>
  <c r="Q26"/>
  <c r="AL6"/>
  <c r="AL7"/>
  <c r="AL8"/>
  <c r="AL9"/>
  <c r="AL10"/>
  <c r="AL11"/>
  <c r="AL12"/>
  <c r="AL13"/>
  <c r="AL14"/>
  <c r="AL15"/>
  <c r="AL16"/>
  <c r="AH6"/>
  <c r="AH7"/>
  <c r="AH8"/>
  <c r="AH9"/>
  <c r="AH10"/>
  <c r="AH11"/>
  <c r="AH12"/>
  <c r="AH13"/>
  <c r="AH14"/>
  <c r="AH15"/>
  <c r="AH16"/>
  <c r="AD6"/>
  <c r="AD7"/>
  <c r="AD8"/>
  <c r="AD9"/>
  <c r="AD10"/>
  <c r="AD11"/>
  <c r="AD12"/>
  <c r="AD13"/>
  <c r="AD14"/>
  <c r="AD15"/>
  <c r="AD16"/>
  <c r="Z8"/>
  <c r="AM8" s="1"/>
  <c r="K7" i="44" s="1"/>
  <c r="Z12" i="24"/>
  <c r="AM12" s="1"/>
  <c r="K11" i="44" s="1"/>
  <c r="I11" s="1"/>
  <c r="Z16" i="24"/>
  <c r="AM16" s="1"/>
  <c r="K15" i="44" s="1"/>
  <c r="U9" i="24"/>
  <c r="U13"/>
  <c r="Q6"/>
  <c r="Q10"/>
  <c r="Q14"/>
  <c r="M11"/>
  <c r="I27"/>
  <c r="I29"/>
  <c r="I31"/>
  <c r="I33"/>
  <c r="I24" i="44" s="1"/>
  <c r="I35" i="24"/>
  <c r="I26"/>
  <c r="AL5"/>
  <c r="AH5"/>
  <c r="AD5"/>
  <c r="U5"/>
  <c r="Q5"/>
  <c r="G22" i="8"/>
  <c r="E6"/>
  <c r="H6" s="1"/>
  <c r="C6" i="33" s="1"/>
  <c r="E6" s="1"/>
  <c r="H6" s="1"/>
  <c r="C6" i="32" s="1"/>
  <c r="E6" s="1"/>
  <c r="H6" s="1"/>
  <c r="C6" i="36" s="1"/>
  <c r="E6" s="1"/>
  <c r="H6" s="1"/>
  <c r="C6" i="35" s="1"/>
  <c r="E6" s="1"/>
  <c r="H6" s="1"/>
  <c r="C6" i="37" s="1"/>
  <c r="E6" s="1"/>
  <c r="H6" s="1"/>
  <c r="C6" i="38" s="1"/>
  <c r="E6" s="1"/>
  <c r="H6" s="1"/>
  <c r="C6" i="39" s="1"/>
  <c r="E6" s="1"/>
  <c r="H6" s="1"/>
  <c r="C6" i="34" s="1"/>
  <c r="E6" s="1"/>
  <c r="H6" s="1"/>
  <c r="C6" i="40" s="1"/>
  <c r="E6" s="1"/>
  <c r="H6" s="1"/>
  <c r="C6" i="42" s="1"/>
  <c r="E6" s="1"/>
  <c r="H6" s="1"/>
  <c r="C6" i="41" s="1"/>
  <c r="E6" s="1"/>
  <c r="H6" s="1"/>
  <c r="AK37" i="24"/>
  <c r="AJ37"/>
  <c r="AI37"/>
  <c r="AG37"/>
  <c r="AF37"/>
  <c r="AE37"/>
  <c r="AC37"/>
  <c r="AB37"/>
  <c r="AA37"/>
  <c r="L46"/>
  <c r="AK17"/>
  <c r="AJ17"/>
  <c r="AI17"/>
  <c r="AG17"/>
  <c r="AF17"/>
  <c r="AE17"/>
  <c r="AC17"/>
  <c r="AB17"/>
  <c r="AA17"/>
  <c r="N46"/>
  <c r="H25"/>
  <c r="G25"/>
  <c r="AM24"/>
  <c r="AM44" s="1"/>
  <c r="AK24"/>
  <c r="AK44" s="1"/>
  <c r="AJ24"/>
  <c r="AJ44" s="1"/>
  <c r="AI24"/>
  <c r="AI44" s="1"/>
  <c r="AG24"/>
  <c r="AG44" s="1"/>
  <c r="AF24"/>
  <c r="AF44" s="1"/>
  <c r="AE24"/>
  <c r="AE44" s="1"/>
  <c r="AC24"/>
  <c r="AC44" s="1"/>
  <c r="AB24"/>
  <c r="AB44" s="1"/>
  <c r="AA24"/>
  <c r="AA44" s="1"/>
  <c r="Y24"/>
  <c r="Y44" s="1"/>
  <c r="X24"/>
  <c r="X44" s="1"/>
  <c r="W24"/>
  <c r="W44" s="1"/>
  <c r="V24"/>
  <c r="V44" s="1"/>
  <c r="T24"/>
  <c r="T44" s="1"/>
  <c r="S24"/>
  <c r="S44" s="1"/>
  <c r="R24"/>
  <c r="R44" s="1"/>
  <c r="P24"/>
  <c r="P44" s="1"/>
  <c r="O24"/>
  <c r="O44" s="1"/>
  <c r="N24"/>
  <c r="N44" s="1"/>
  <c r="L24"/>
  <c r="L44" s="1"/>
  <c r="K24"/>
  <c r="K44" s="1"/>
  <c r="J24"/>
  <c r="J44" s="1"/>
  <c r="H24"/>
  <c r="H44" s="1"/>
  <c r="G24"/>
  <c r="G44" s="1"/>
  <c r="F24"/>
  <c r="F44" s="1"/>
  <c r="F23"/>
  <c r="E23"/>
  <c r="D23"/>
  <c r="C23"/>
  <c r="AN43"/>
  <c r="W43"/>
  <c r="F43"/>
  <c r="E43"/>
  <c r="D43"/>
  <c r="C43"/>
  <c r="B42"/>
  <c r="E36"/>
  <c r="E27" i="44" s="1"/>
  <c r="E34" i="24"/>
  <c r="E25" i="44" s="1"/>
  <c r="E32" i="24"/>
  <c r="E23" i="44" s="1"/>
  <c r="E30" i="24"/>
  <c r="E21" i="44" s="1"/>
  <c r="E28" i="24"/>
  <c r="E19" i="44" s="1"/>
  <c r="E26" i="24"/>
  <c r="E17" i="44" s="1"/>
  <c r="B25" i="24"/>
  <c r="A25"/>
  <c r="AN23"/>
  <c r="W23"/>
  <c r="A23"/>
  <c r="X46"/>
  <c r="E16"/>
  <c r="E15" i="44" s="1"/>
  <c r="E15" i="24"/>
  <c r="E14" i="44" s="1"/>
  <c r="E14" i="24"/>
  <c r="E13" i="44" s="1"/>
  <c r="E13" i="24"/>
  <c r="E12" i="44" s="1"/>
  <c r="E12" i="24"/>
  <c r="E11" i="44" s="1"/>
  <c r="E11" i="24"/>
  <c r="E10" i="44" s="1"/>
  <c r="E10" i="24"/>
  <c r="E9" i="44" s="1"/>
  <c r="E9" i="24"/>
  <c r="E8" i="44" s="1"/>
  <c r="E8" i="24"/>
  <c r="E7" i="44" s="1"/>
  <c r="E7" i="24"/>
  <c r="E6" i="44" s="1"/>
  <c r="E6" i="24"/>
  <c r="E5" i="44" s="1"/>
  <c r="E5" i="24"/>
  <c r="E4" i="44" s="1"/>
  <c r="F11" i="19"/>
  <c r="H21" i="8"/>
  <c r="E25"/>
  <c r="E26"/>
  <c r="E27"/>
  <c r="E28"/>
  <c r="E29"/>
  <c r="E30"/>
  <c r="E31"/>
  <c r="E32"/>
  <c r="E33"/>
  <c r="E34"/>
  <c r="E24"/>
  <c r="E5"/>
  <c r="E7"/>
  <c r="E8"/>
  <c r="H8" s="1"/>
  <c r="C8" i="33" s="1"/>
  <c r="E8" s="1"/>
  <c r="H8" s="1"/>
  <c r="C8" i="32" s="1"/>
  <c r="E8" s="1"/>
  <c r="H8" s="1"/>
  <c r="C8" i="36" s="1"/>
  <c r="E8" s="1"/>
  <c r="H8" s="1"/>
  <c r="C8" i="35" s="1"/>
  <c r="E8" s="1"/>
  <c r="H8" s="1"/>
  <c r="C8" i="37" s="1"/>
  <c r="E8" s="1"/>
  <c r="H8" s="1"/>
  <c r="C8" i="38" s="1"/>
  <c r="E8" s="1"/>
  <c r="H8" s="1"/>
  <c r="C8" i="39" s="1"/>
  <c r="E8" s="1"/>
  <c r="H8" s="1"/>
  <c r="C8" i="34" s="1"/>
  <c r="E8" s="1"/>
  <c r="H8" s="1"/>
  <c r="C8" i="40" s="1"/>
  <c r="E8" s="1"/>
  <c r="H8" s="1"/>
  <c r="C8" i="42" s="1"/>
  <c r="E8" s="1"/>
  <c r="H8" s="1"/>
  <c r="C8" i="41" s="1"/>
  <c r="E8" s="1"/>
  <c r="H8" s="1"/>
  <c r="E9" i="8"/>
  <c r="E10"/>
  <c r="H10" s="1"/>
  <c r="C10" i="33" s="1"/>
  <c r="E10" s="1"/>
  <c r="H10" s="1"/>
  <c r="C10" i="32" s="1"/>
  <c r="E10" s="1"/>
  <c r="H10" s="1"/>
  <c r="C10" i="36" s="1"/>
  <c r="E10" s="1"/>
  <c r="H10" s="1"/>
  <c r="C10" i="35" s="1"/>
  <c r="E10" s="1"/>
  <c r="H10" s="1"/>
  <c r="C10" i="37" s="1"/>
  <c r="E10" s="1"/>
  <c r="H10" s="1"/>
  <c r="C10" i="38" s="1"/>
  <c r="E10" s="1"/>
  <c r="H10" s="1"/>
  <c r="C10" i="39" s="1"/>
  <c r="E10" s="1"/>
  <c r="H10" s="1"/>
  <c r="C10" i="34" s="1"/>
  <c r="E10" s="1"/>
  <c r="H10" s="1"/>
  <c r="C10" i="40" s="1"/>
  <c r="E10" s="1"/>
  <c r="H10" s="1"/>
  <c r="C10" i="42" s="1"/>
  <c r="E10" s="1"/>
  <c r="H10" s="1"/>
  <c r="C10" i="41" s="1"/>
  <c r="E10" s="1"/>
  <c r="H10" s="1"/>
  <c r="E11" i="8"/>
  <c r="E12"/>
  <c r="E13"/>
  <c r="E14"/>
  <c r="H14" s="1"/>
  <c r="C14" i="33" s="1"/>
  <c r="E14" s="1"/>
  <c r="H14" s="1"/>
  <c r="C14" i="32" s="1"/>
  <c r="E14" s="1"/>
  <c r="H14" s="1"/>
  <c r="C14" i="36" s="1"/>
  <c r="E14" s="1"/>
  <c r="H14" s="1"/>
  <c r="C14" i="35" s="1"/>
  <c r="E14" s="1"/>
  <c r="H14" s="1"/>
  <c r="C14" i="37" s="1"/>
  <c r="E14" s="1"/>
  <c r="H14" s="1"/>
  <c r="C14" i="38" s="1"/>
  <c r="E14" s="1"/>
  <c r="H14" s="1"/>
  <c r="C14" i="39" s="1"/>
  <c r="E14" s="1"/>
  <c r="H14" s="1"/>
  <c r="C14" i="34" s="1"/>
  <c r="E14" s="1"/>
  <c r="H14" s="1"/>
  <c r="C14" i="40" s="1"/>
  <c r="E14" s="1"/>
  <c r="H14" s="1"/>
  <c r="C14" i="42" s="1"/>
  <c r="E14" s="1"/>
  <c r="H14" s="1"/>
  <c r="C14" i="41" s="1"/>
  <c r="E14" s="1"/>
  <c r="H14" s="1"/>
  <c r="E15" i="8"/>
  <c r="E4"/>
  <c r="H25"/>
  <c r="C25" i="33" s="1"/>
  <c r="E25" s="1"/>
  <c r="H25" s="1"/>
  <c r="C25" i="32" s="1"/>
  <c r="E25" s="1"/>
  <c r="H25" s="1"/>
  <c r="C25" i="36" s="1"/>
  <c r="E25" s="1"/>
  <c r="H25" s="1"/>
  <c r="C25" i="35" s="1"/>
  <c r="E25" s="1"/>
  <c r="H25" s="1"/>
  <c r="C25" i="37" s="1"/>
  <c r="D48" i="8"/>
  <c r="H26"/>
  <c r="C26" i="33" s="1"/>
  <c r="E26" s="1"/>
  <c r="H26" s="1"/>
  <c r="C26" i="32" s="1"/>
  <c r="E26" s="1"/>
  <c r="H26" s="1"/>
  <c r="C26" i="36" s="1"/>
  <c r="E26" s="1"/>
  <c r="H26" s="1"/>
  <c r="C26" i="35" s="1"/>
  <c r="E26" s="1"/>
  <c r="H26" s="1"/>
  <c r="C26" i="37" s="1"/>
  <c r="H27" i="8"/>
  <c r="C27" i="33" s="1"/>
  <c r="E27" s="1"/>
  <c r="H27" s="1"/>
  <c r="C27" i="32" s="1"/>
  <c r="E27" s="1"/>
  <c r="H27" s="1"/>
  <c r="C27" i="36" s="1"/>
  <c r="E27" s="1"/>
  <c r="H27" s="1"/>
  <c r="C27" i="35" s="1"/>
  <c r="E27" s="1"/>
  <c r="H27" s="1"/>
  <c r="C27" i="37" s="1"/>
  <c r="H28" i="8"/>
  <c r="C28" i="33" s="1"/>
  <c r="E28" s="1"/>
  <c r="H28" s="1"/>
  <c r="C28" i="32" s="1"/>
  <c r="E28" s="1"/>
  <c r="H28" s="1"/>
  <c r="C28" i="36" s="1"/>
  <c r="E28" s="1"/>
  <c r="H28" s="1"/>
  <c r="C28" i="35" s="1"/>
  <c r="E28" s="1"/>
  <c r="H28" s="1"/>
  <c r="C28" i="37" s="1"/>
  <c r="H29" i="8"/>
  <c r="C29" i="33" s="1"/>
  <c r="E29" s="1"/>
  <c r="H29" s="1"/>
  <c r="C29" i="32" s="1"/>
  <c r="E29" s="1"/>
  <c r="H29" s="1"/>
  <c r="C29" i="36" s="1"/>
  <c r="E29" s="1"/>
  <c r="H29" s="1"/>
  <c r="C29" i="35" s="1"/>
  <c r="E29" s="1"/>
  <c r="H29" s="1"/>
  <c r="C29" i="37" s="1"/>
  <c r="H30" i="8"/>
  <c r="C30" i="33" s="1"/>
  <c r="E30" s="1"/>
  <c r="H30" s="1"/>
  <c r="C30" i="32" s="1"/>
  <c r="E30" s="1"/>
  <c r="H30" s="1"/>
  <c r="C30" i="36" s="1"/>
  <c r="E30" s="1"/>
  <c r="H30" s="1"/>
  <c r="C30" i="35" s="1"/>
  <c r="E30" s="1"/>
  <c r="H30" s="1"/>
  <c r="C30" i="37" s="1"/>
  <c r="H31" i="8"/>
  <c r="C31" i="33" s="1"/>
  <c r="E31" s="1"/>
  <c r="H31" s="1"/>
  <c r="C31" i="32" s="1"/>
  <c r="E31" s="1"/>
  <c r="H31" s="1"/>
  <c r="C31" i="36" s="1"/>
  <c r="E31" s="1"/>
  <c r="H31" s="1"/>
  <c r="C31" i="35" s="1"/>
  <c r="E31" s="1"/>
  <c r="H31" s="1"/>
  <c r="C31" i="37" s="1"/>
  <c r="H32" i="8"/>
  <c r="C32" i="33" s="1"/>
  <c r="E32" s="1"/>
  <c r="H32" s="1"/>
  <c r="C32" i="32" s="1"/>
  <c r="E32" s="1"/>
  <c r="H32" s="1"/>
  <c r="C32" i="36" s="1"/>
  <c r="E32" s="1"/>
  <c r="H32" s="1"/>
  <c r="C32" i="35" s="1"/>
  <c r="E32" s="1"/>
  <c r="H32" s="1"/>
  <c r="C32" i="37" s="1"/>
  <c r="H33" i="8"/>
  <c r="C33" i="33" s="1"/>
  <c r="E33" s="1"/>
  <c r="H33" s="1"/>
  <c r="C33" i="32" s="1"/>
  <c r="E33" s="1"/>
  <c r="H33" s="1"/>
  <c r="C33" i="36" s="1"/>
  <c r="E33" s="1"/>
  <c r="H33" s="1"/>
  <c r="C33" i="35" s="1"/>
  <c r="E33" s="1"/>
  <c r="H33" s="1"/>
  <c r="C33" i="37" s="1"/>
  <c r="H34" i="8"/>
  <c r="C34" i="33" s="1"/>
  <c r="E34" s="1"/>
  <c r="H34" s="1"/>
  <c r="C34" i="32" s="1"/>
  <c r="E34" s="1"/>
  <c r="H34" s="1"/>
  <c r="C34" i="36" s="1"/>
  <c r="E34" s="1"/>
  <c r="H34" s="1"/>
  <c r="C34" i="35" s="1"/>
  <c r="E34" s="1"/>
  <c r="H34" s="1"/>
  <c r="C34" i="37" s="1"/>
  <c r="H24" i="8"/>
  <c r="C24" i="33" s="1"/>
  <c r="E24" s="1"/>
  <c r="H24" s="1"/>
  <c r="H46" i="8"/>
  <c r="G46"/>
  <c r="F46"/>
  <c r="E46"/>
  <c r="H45"/>
  <c r="D46"/>
  <c r="D22"/>
  <c r="H22"/>
  <c r="B45"/>
  <c r="C35"/>
  <c r="C46"/>
  <c r="H12"/>
  <c r="C12" i="33" s="1"/>
  <c r="E12" s="1"/>
  <c r="H12" s="1"/>
  <c r="C12" i="32" s="1"/>
  <c r="E12" s="1"/>
  <c r="H12" s="1"/>
  <c r="C12" i="36" s="1"/>
  <c r="E12" s="1"/>
  <c r="H12" s="1"/>
  <c r="C12" i="35" s="1"/>
  <c r="E12" s="1"/>
  <c r="H12" s="1"/>
  <c r="C12" i="37" s="1"/>
  <c r="E12" s="1"/>
  <c r="H12" s="1"/>
  <c r="C12" i="38" s="1"/>
  <c r="E12" s="1"/>
  <c r="H12" s="1"/>
  <c r="C12" i="39" s="1"/>
  <c r="E12" s="1"/>
  <c r="H12" s="1"/>
  <c r="C12" i="34" s="1"/>
  <c r="E12" s="1"/>
  <c r="H12" s="1"/>
  <c r="C12" i="40" s="1"/>
  <c r="E12" s="1"/>
  <c r="H12" s="1"/>
  <c r="C12" i="42" s="1"/>
  <c r="E12" s="1"/>
  <c r="H12" s="1"/>
  <c r="C12" i="41" s="1"/>
  <c r="E12" s="1"/>
  <c r="H12" s="1"/>
  <c r="C16" i="8"/>
  <c r="F35"/>
  <c r="G35"/>
  <c r="F16"/>
  <c r="F48" s="1"/>
  <c r="F7" i="16" s="1"/>
  <c r="G16" i="8"/>
  <c r="G48" s="1"/>
  <c r="G7" i="16" s="1"/>
  <c r="B23" i="8"/>
  <c r="C23"/>
  <c r="A23"/>
  <c r="C22"/>
  <c r="E22"/>
  <c r="F22"/>
  <c r="A22"/>
  <c r="I15" i="44" l="1"/>
  <c r="I7"/>
  <c r="I26"/>
  <c r="I18"/>
  <c r="I22"/>
  <c r="M24"/>
  <c r="E58" i="24"/>
  <c r="E40" i="44" s="1"/>
  <c r="C40"/>
  <c r="E85" i="24"/>
  <c r="E59" i="44" s="1"/>
  <c r="C59"/>
  <c r="E83" i="24"/>
  <c r="E57" i="44" s="1"/>
  <c r="C57"/>
  <c r="E81" i="24"/>
  <c r="E55" i="44" s="1"/>
  <c r="C55"/>
  <c r="E79" i="24"/>
  <c r="E53" i="44" s="1"/>
  <c r="C53"/>
  <c r="E77" i="24"/>
  <c r="E51" i="44" s="1"/>
  <c r="C51"/>
  <c r="E75" i="24"/>
  <c r="E49" i="44" s="1"/>
  <c r="C49"/>
  <c r="E107" i="24"/>
  <c r="E75" i="44" s="1"/>
  <c r="C75"/>
  <c r="E105" i="24"/>
  <c r="E73" i="44" s="1"/>
  <c r="C73"/>
  <c r="E103" i="24"/>
  <c r="E71" i="44" s="1"/>
  <c r="C71"/>
  <c r="E101" i="24"/>
  <c r="E69" i="44" s="1"/>
  <c r="C69"/>
  <c r="E99" i="24"/>
  <c r="E67" i="44" s="1"/>
  <c r="C67"/>
  <c r="I61" i="24"/>
  <c r="I43" i="44" s="1"/>
  <c r="F43"/>
  <c r="K46" i="24"/>
  <c r="G29" i="44" s="1"/>
  <c r="G28"/>
  <c r="M33" i="24"/>
  <c r="G24" i="44"/>
  <c r="M98" i="24"/>
  <c r="AD123"/>
  <c r="C7" i="19"/>
  <c r="C24" s="1"/>
  <c r="C26" i="44"/>
  <c r="C24"/>
  <c r="C22"/>
  <c r="C20"/>
  <c r="C18"/>
  <c r="C37"/>
  <c r="C39"/>
  <c r="C46"/>
  <c r="C44"/>
  <c r="C42"/>
  <c r="C48"/>
  <c r="C66"/>
  <c r="C72"/>
  <c r="C68"/>
  <c r="C77"/>
  <c r="C90"/>
  <c r="C88"/>
  <c r="C86"/>
  <c r="C84"/>
  <c r="C82"/>
  <c r="C80"/>
  <c r="G41"/>
  <c r="G37"/>
  <c r="I32" i="24"/>
  <c r="I23" i="44" s="1"/>
  <c r="F23"/>
  <c r="E108" i="24"/>
  <c r="E76" i="44" s="1"/>
  <c r="C76"/>
  <c r="E119" i="24"/>
  <c r="E79" i="44" s="1"/>
  <c r="C79"/>
  <c r="E129" i="24"/>
  <c r="E89" i="44" s="1"/>
  <c r="C89"/>
  <c r="E125" i="24"/>
  <c r="E85" i="44" s="1"/>
  <c r="C85"/>
  <c r="E121" i="24"/>
  <c r="E81" i="44" s="1"/>
  <c r="C81"/>
  <c r="M53" i="24"/>
  <c r="G35" i="44"/>
  <c r="G52"/>
  <c r="D148" i="24"/>
  <c r="D78" i="44"/>
  <c r="Q12" i="24"/>
  <c r="C26" i="16"/>
  <c r="C28" i="44"/>
  <c r="C38"/>
  <c r="C36"/>
  <c r="C45"/>
  <c r="C43"/>
  <c r="C41"/>
  <c r="C78"/>
  <c r="F46"/>
  <c r="F40"/>
  <c r="G59"/>
  <c r="G57"/>
  <c r="G55"/>
  <c r="G53"/>
  <c r="G43"/>
  <c r="G39"/>
  <c r="F39" s="1"/>
  <c r="F47"/>
  <c r="F42"/>
  <c r="F41"/>
  <c r="F38"/>
  <c r="F37"/>
  <c r="L148" i="24"/>
  <c r="K148"/>
  <c r="G91" i="44" s="1"/>
  <c r="D212" i="35"/>
  <c r="D94" i="16" s="1"/>
  <c r="G48" i="35"/>
  <c r="G90" i="16" s="1"/>
  <c r="F126" i="35"/>
  <c r="F92" i="16" s="1"/>
  <c r="M29" i="24"/>
  <c r="M57"/>
  <c r="M108"/>
  <c r="M100"/>
  <c r="V100" s="1"/>
  <c r="H68" i="44" s="1"/>
  <c r="F68" s="1"/>
  <c r="AD102" i="24"/>
  <c r="AD119"/>
  <c r="AD127"/>
  <c r="AD98"/>
  <c r="AD130"/>
  <c r="AB148"/>
  <c r="I59" i="19"/>
  <c r="I63"/>
  <c r="I42"/>
  <c r="I46"/>
  <c r="C111" i="35"/>
  <c r="E111" s="1"/>
  <c r="H111" s="1"/>
  <c r="C110" i="37" s="1"/>
  <c r="E110" s="1"/>
  <c r="H110" s="1"/>
  <c r="C110" i="38" s="1"/>
  <c r="E109" i="36"/>
  <c r="H109" s="1"/>
  <c r="E102"/>
  <c r="H102" s="1"/>
  <c r="C104" i="35"/>
  <c r="E104" s="1"/>
  <c r="H104" s="1"/>
  <c r="C103" i="37" s="1"/>
  <c r="E103" s="1"/>
  <c r="H103" s="1"/>
  <c r="C103" i="38" s="1"/>
  <c r="E104" i="36"/>
  <c r="H104" s="1"/>
  <c r="C106" i="35"/>
  <c r="E106" s="1"/>
  <c r="H106" s="1"/>
  <c r="C105" i="37" s="1"/>
  <c r="E105" s="1"/>
  <c r="H105" s="1"/>
  <c r="C105" i="38" s="1"/>
  <c r="E106" i="36"/>
  <c r="H106" s="1"/>
  <c r="C108" i="35"/>
  <c r="E108" s="1"/>
  <c r="H108" s="1"/>
  <c r="C107" i="37" s="1"/>
  <c r="E107" s="1"/>
  <c r="H107" s="1"/>
  <c r="C107" i="38" s="1"/>
  <c r="E108" i="36"/>
  <c r="H108" s="1"/>
  <c r="C110" i="35"/>
  <c r="E110" s="1"/>
  <c r="H110" s="1"/>
  <c r="C109" i="37" s="1"/>
  <c r="E109" s="1"/>
  <c r="H109" s="1"/>
  <c r="C109" i="38" s="1"/>
  <c r="C113" i="35"/>
  <c r="E113" s="1"/>
  <c r="H113" s="1"/>
  <c r="C112" i="37" s="1"/>
  <c r="E112" s="1"/>
  <c r="H112" s="1"/>
  <c r="C112" i="38" s="1"/>
  <c r="E111" i="36"/>
  <c r="H111" s="1"/>
  <c r="H89" i="40"/>
  <c r="C89" i="42" s="1"/>
  <c r="E89" s="1"/>
  <c r="C78"/>
  <c r="E78" s="1"/>
  <c r="H78" s="1"/>
  <c r="C78" i="41" s="1"/>
  <c r="E78" s="1"/>
  <c r="H78" s="1"/>
  <c r="H89" s="1"/>
  <c r="C103" i="35"/>
  <c r="E103" s="1"/>
  <c r="H103" s="1"/>
  <c r="C102" i="37" s="1"/>
  <c r="E102" s="1"/>
  <c r="H102" s="1"/>
  <c r="C102" i="38" s="1"/>
  <c r="E101" i="36"/>
  <c r="H101" s="1"/>
  <c r="C105" i="35"/>
  <c r="E105" s="1"/>
  <c r="H105" s="1"/>
  <c r="C104" i="37" s="1"/>
  <c r="E104" s="1"/>
  <c r="H104" s="1"/>
  <c r="C104" i="38" s="1"/>
  <c r="E103" i="36"/>
  <c r="H103" s="1"/>
  <c r="C107" i="35"/>
  <c r="E107" s="1"/>
  <c r="H107" s="1"/>
  <c r="C106" i="37" s="1"/>
  <c r="E106" s="1"/>
  <c r="H106" s="1"/>
  <c r="C106" i="38" s="1"/>
  <c r="E105" i="36"/>
  <c r="H105" s="1"/>
  <c r="C109" i="35"/>
  <c r="E109" s="1"/>
  <c r="H109" s="1"/>
  <c r="C108" i="37" s="1"/>
  <c r="E108" s="1"/>
  <c r="H108" s="1"/>
  <c r="C108" i="38" s="1"/>
  <c r="E107" i="36"/>
  <c r="H107" s="1"/>
  <c r="E110"/>
  <c r="H110" s="1"/>
  <c r="C112" i="35"/>
  <c r="E112" s="1"/>
  <c r="H112" s="1"/>
  <c r="C111" i="37" s="1"/>
  <c r="E111" s="1"/>
  <c r="H111" s="1"/>
  <c r="C111" i="38" s="1"/>
  <c r="M26" i="24"/>
  <c r="V26" s="1"/>
  <c r="H17" i="44" s="1"/>
  <c r="F17" s="1"/>
  <c r="Q8" i="24"/>
  <c r="Z29"/>
  <c r="AM29" s="1"/>
  <c r="K20" i="44" s="1"/>
  <c r="AL106" i="24"/>
  <c r="AL102"/>
  <c r="AL119"/>
  <c r="I85"/>
  <c r="I83"/>
  <c r="I81"/>
  <c r="I79"/>
  <c r="I77"/>
  <c r="I51" i="44" s="1"/>
  <c r="I75" i="24"/>
  <c r="M37"/>
  <c r="M35"/>
  <c r="M31"/>
  <c r="M27"/>
  <c r="M127"/>
  <c r="M123"/>
  <c r="P46"/>
  <c r="U15"/>
  <c r="U11"/>
  <c r="U7"/>
  <c r="U35"/>
  <c r="U31"/>
  <c r="U27"/>
  <c r="U61"/>
  <c r="U57"/>
  <c r="U106"/>
  <c r="U102"/>
  <c r="Z14"/>
  <c r="AM14" s="1"/>
  <c r="K13" i="44" s="1"/>
  <c r="I13" s="1"/>
  <c r="Z10" i="24"/>
  <c r="AM10" s="1"/>
  <c r="K9" i="44" s="1"/>
  <c r="Z6" i="24"/>
  <c r="AM6" s="1"/>
  <c r="K5" i="44" s="1"/>
  <c r="AD108" i="24"/>
  <c r="AD104"/>
  <c r="AD100"/>
  <c r="AD129"/>
  <c r="AD125"/>
  <c r="AD121"/>
  <c r="AH109"/>
  <c r="AH105"/>
  <c r="AH101"/>
  <c r="AH126"/>
  <c r="AH122"/>
  <c r="AL127"/>
  <c r="AL123"/>
  <c r="Z107"/>
  <c r="Z103"/>
  <c r="Z99"/>
  <c r="Z128"/>
  <c r="Z124"/>
  <c r="Z120"/>
  <c r="AD37"/>
  <c r="AL37"/>
  <c r="W148"/>
  <c r="AM54"/>
  <c r="K36" i="44" s="1"/>
  <c r="I36" s="1"/>
  <c r="AM56" i="24"/>
  <c r="K38" i="44" s="1"/>
  <c r="I38" s="1"/>
  <c r="AM58" i="24"/>
  <c r="K40" i="44" s="1"/>
  <c r="I40" s="1"/>
  <c r="AM60" i="24"/>
  <c r="K42" i="44" s="1"/>
  <c r="I42" s="1"/>
  <c r="AM62" i="24"/>
  <c r="K44" i="44" s="1"/>
  <c r="AM64" i="24"/>
  <c r="K46" i="44" s="1"/>
  <c r="I46" s="1"/>
  <c r="X91" i="24"/>
  <c r="AA91"/>
  <c r="AC91"/>
  <c r="AF91"/>
  <c r="AI91"/>
  <c r="AK91"/>
  <c r="AH85"/>
  <c r="I108"/>
  <c r="I106"/>
  <c r="I104"/>
  <c r="I72" i="44" s="1"/>
  <c r="I102" i="24"/>
  <c r="I100"/>
  <c r="I119"/>
  <c r="V119" s="1"/>
  <c r="H79" i="44" s="1"/>
  <c r="F79" s="1"/>
  <c r="I129" i="24"/>
  <c r="I89" i="44" s="1"/>
  <c r="I127" i="24"/>
  <c r="I125"/>
  <c r="I123"/>
  <c r="I121"/>
  <c r="G91"/>
  <c r="G60" i="44" s="1"/>
  <c r="H46" i="24"/>
  <c r="H91"/>
  <c r="H148"/>
  <c r="K91"/>
  <c r="F60" i="44" s="1"/>
  <c r="M63" i="24"/>
  <c r="M59"/>
  <c r="M55"/>
  <c r="M84"/>
  <c r="M83"/>
  <c r="M82"/>
  <c r="M81"/>
  <c r="M80"/>
  <c r="M79"/>
  <c r="M78"/>
  <c r="M77"/>
  <c r="M76"/>
  <c r="M75"/>
  <c r="M106"/>
  <c r="M102"/>
  <c r="M128"/>
  <c r="M126"/>
  <c r="M124"/>
  <c r="M122"/>
  <c r="M120"/>
  <c r="P148"/>
  <c r="Q129"/>
  <c r="Q127"/>
  <c r="Q125"/>
  <c r="Q123"/>
  <c r="Q121"/>
  <c r="Q108"/>
  <c r="Q106"/>
  <c r="Q104"/>
  <c r="Q102"/>
  <c r="Q100"/>
  <c r="Q83"/>
  <c r="Q81"/>
  <c r="Q79"/>
  <c r="Q77"/>
  <c r="Q75"/>
  <c r="Q62"/>
  <c r="Q58"/>
  <c r="Q54"/>
  <c r="Q36"/>
  <c r="Q34"/>
  <c r="Q32"/>
  <c r="Q30"/>
  <c r="Q28"/>
  <c r="Q15"/>
  <c r="Q13"/>
  <c r="V13" s="1"/>
  <c r="H12" i="44" s="1"/>
  <c r="F12" s="1"/>
  <c r="Q11" i="24"/>
  <c r="Q9"/>
  <c r="Q7"/>
  <c r="V7" s="1"/>
  <c r="H6" i="44" s="1"/>
  <c r="F6" s="1"/>
  <c r="U83" i="24"/>
  <c r="U81"/>
  <c r="U79"/>
  <c r="U77"/>
  <c r="U75"/>
  <c r="U108"/>
  <c r="U104"/>
  <c r="V104" s="1"/>
  <c r="H72" i="44" s="1"/>
  <c r="U100" i="24"/>
  <c r="U128"/>
  <c r="U126"/>
  <c r="U124"/>
  <c r="U122"/>
  <c r="U120"/>
  <c r="Z26"/>
  <c r="AM26" s="1"/>
  <c r="Z36"/>
  <c r="AM36" s="1"/>
  <c r="Z34"/>
  <c r="AM34" s="1"/>
  <c r="Z32"/>
  <c r="Z30"/>
  <c r="AM30" s="1"/>
  <c r="Z28"/>
  <c r="AM28" s="1"/>
  <c r="D46"/>
  <c r="AC148"/>
  <c r="AH98"/>
  <c r="AF148"/>
  <c r="AH148" s="1"/>
  <c r="AI148"/>
  <c r="AK148"/>
  <c r="U74"/>
  <c r="AL109"/>
  <c r="AL107"/>
  <c r="AL105"/>
  <c r="AL103"/>
  <c r="AL101"/>
  <c r="I84"/>
  <c r="I82"/>
  <c r="I80"/>
  <c r="I78"/>
  <c r="I76"/>
  <c r="I50" i="44" s="1"/>
  <c r="I98" i="24"/>
  <c r="I107"/>
  <c r="I103"/>
  <c r="I71" i="44" s="1"/>
  <c r="I99" i="24"/>
  <c r="AD109"/>
  <c r="AD107"/>
  <c r="AM107" s="1"/>
  <c r="AH108"/>
  <c r="AH106"/>
  <c r="AH104"/>
  <c r="AH102"/>
  <c r="AH100"/>
  <c r="AH119"/>
  <c r="AH129"/>
  <c r="AH127"/>
  <c r="AH125"/>
  <c r="AH123"/>
  <c r="AL99"/>
  <c r="AM99" s="1"/>
  <c r="AL130"/>
  <c r="AL128"/>
  <c r="V15"/>
  <c r="H14" i="44" s="1"/>
  <c r="F14" s="1"/>
  <c r="V9" i="24"/>
  <c r="H8" i="44" s="1"/>
  <c r="F8" s="1"/>
  <c r="AM83" i="24"/>
  <c r="I37"/>
  <c r="I126"/>
  <c r="I122"/>
  <c r="V122" s="1"/>
  <c r="H82" i="44" s="1"/>
  <c r="F82" s="1"/>
  <c r="M129" i="24"/>
  <c r="M125"/>
  <c r="V125" s="1"/>
  <c r="H85" i="44" s="1"/>
  <c r="F85" s="1"/>
  <c r="M121" i="24"/>
  <c r="Q128"/>
  <c r="Q124"/>
  <c r="Q120"/>
  <c r="Q109"/>
  <c r="Q105"/>
  <c r="Q101"/>
  <c r="O46"/>
  <c r="U127"/>
  <c r="U123"/>
  <c r="AM32"/>
  <c r="AD105"/>
  <c r="AM105" s="1"/>
  <c r="AD103"/>
  <c r="AD101"/>
  <c r="AD99"/>
  <c r="AD128"/>
  <c r="AD126"/>
  <c r="AD124"/>
  <c r="AD122"/>
  <c r="AD120"/>
  <c r="AH121"/>
  <c r="AL126"/>
  <c r="AL124"/>
  <c r="AL122"/>
  <c r="AL120"/>
  <c r="AN27"/>
  <c r="L18" i="44" s="1"/>
  <c r="M18" s="1"/>
  <c r="AN31" i="24"/>
  <c r="L22" i="44" s="1"/>
  <c r="M22" s="1"/>
  <c r="AN33" i="24"/>
  <c r="L24" i="44" s="1"/>
  <c r="AN35" i="24"/>
  <c r="L26" i="44" s="1"/>
  <c r="M26" s="1"/>
  <c r="Z130" i="24"/>
  <c r="Y148"/>
  <c r="V83"/>
  <c r="H57" i="44" s="1"/>
  <c r="F57" s="1"/>
  <c r="M36" i="24"/>
  <c r="M34"/>
  <c r="M32"/>
  <c r="M30"/>
  <c r="M28"/>
  <c r="M64"/>
  <c r="M62"/>
  <c r="M60"/>
  <c r="M58"/>
  <c r="M56"/>
  <c r="M54"/>
  <c r="M109"/>
  <c r="M107"/>
  <c r="M105"/>
  <c r="M103"/>
  <c r="M101"/>
  <c r="M99"/>
  <c r="Q84"/>
  <c r="Q82"/>
  <c r="Q80"/>
  <c r="Q78"/>
  <c r="Q76"/>
  <c r="Q63"/>
  <c r="Q61"/>
  <c r="V61" s="1"/>
  <c r="Q59"/>
  <c r="Q57"/>
  <c r="V57" s="1"/>
  <c r="Q55"/>
  <c r="U16"/>
  <c r="U14"/>
  <c r="U12"/>
  <c r="U10"/>
  <c r="U8"/>
  <c r="U6"/>
  <c r="U36"/>
  <c r="U34"/>
  <c r="U32"/>
  <c r="U30"/>
  <c r="U28"/>
  <c r="U64"/>
  <c r="U62"/>
  <c r="U60"/>
  <c r="U58"/>
  <c r="U56"/>
  <c r="U54"/>
  <c r="U109"/>
  <c r="U107"/>
  <c r="U105"/>
  <c r="U103"/>
  <c r="U101"/>
  <c r="U99"/>
  <c r="Z15"/>
  <c r="AM15" s="1"/>
  <c r="Z13"/>
  <c r="AM13" s="1"/>
  <c r="Z11"/>
  <c r="AM11" s="1"/>
  <c r="Z9"/>
  <c r="AM9" s="1"/>
  <c r="K8" i="44" s="1"/>
  <c r="Z7" i="24"/>
  <c r="AM7" s="1"/>
  <c r="Z98"/>
  <c r="AM98" s="1"/>
  <c r="Z108"/>
  <c r="Z106"/>
  <c r="Z104"/>
  <c r="Z102"/>
  <c r="Z100"/>
  <c r="Z119"/>
  <c r="Z129"/>
  <c r="Z127"/>
  <c r="Z125"/>
  <c r="Z123"/>
  <c r="AM123" s="1"/>
  <c r="Z121"/>
  <c r="I16"/>
  <c r="V16" s="1"/>
  <c r="H15" i="44" s="1"/>
  <c r="F15" s="1"/>
  <c r="I14" i="24"/>
  <c r="V14" s="1"/>
  <c r="H13" i="44" s="1"/>
  <c r="F13" s="1"/>
  <c r="I12" i="24"/>
  <c r="I10"/>
  <c r="V10" s="1"/>
  <c r="H9" i="44" s="1"/>
  <c r="F9" s="1"/>
  <c r="I8" i="24"/>
  <c r="V8" s="1"/>
  <c r="H7" i="44" s="1"/>
  <c r="F7" s="1"/>
  <c r="I6" i="24"/>
  <c r="V6" s="1"/>
  <c r="H5" i="44" s="1"/>
  <c r="F5" s="1"/>
  <c r="Y91" i="24"/>
  <c r="AB91"/>
  <c r="AE91"/>
  <c r="AG91"/>
  <c r="AJ91"/>
  <c r="L91"/>
  <c r="J91"/>
  <c r="J60" i="44" s="1"/>
  <c r="W65" i="24"/>
  <c r="W85"/>
  <c r="Z85" s="1"/>
  <c r="AM85" s="1"/>
  <c r="AH17"/>
  <c r="AN6"/>
  <c r="L5" i="44" s="1"/>
  <c r="AN14" i="24"/>
  <c r="L13" i="44" s="1"/>
  <c r="M13" s="1"/>
  <c r="AN8" i="24"/>
  <c r="L7" i="44" s="1"/>
  <c r="M7" s="1"/>
  <c r="AN12" i="24"/>
  <c r="L11" i="44" s="1"/>
  <c r="M11" s="1"/>
  <c r="AN16" i="24"/>
  <c r="L15" i="44" s="1"/>
  <c r="M15" s="1"/>
  <c r="P91" i="24"/>
  <c r="N91"/>
  <c r="C91"/>
  <c r="O91"/>
  <c r="M74"/>
  <c r="AL148"/>
  <c r="AA148"/>
  <c r="I5"/>
  <c r="H171" i="32"/>
  <c r="C170" i="36" s="1"/>
  <c r="E170" s="1"/>
  <c r="C159"/>
  <c r="E159" s="1"/>
  <c r="H159" s="1"/>
  <c r="C160" i="35" s="1"/>
  <c r="E160" s="1"/>
  <c r="H160" s="1"/>
  <c r="H197"/>
  <c r="C195" i="37" s="1"/>
  <c r="E195" s="1"/>
  <c r="C183"/>
  <c r="E183" s="1"/>
  <c r="H183" s="1"/>
  <c r="C183" i="38" s="1"/>
  <c r="E183" s="1"/>
  <c r="H183" s="1"/>
  <c r="C182" i="39" s="1"/>
  <c r="E182" s="1"/>
  <c r="H182" s="1"/>
  <c r="C183" i="34" s="1"/>
  <c r="E183" s="1"/>
  <c r="H183" s="1"/>
  <c r="C34" i="38"/>
  <c r="E34" s="1"/>
  <c r="H34" s="1"/>
  <c r="C34" i="39" s="1"/>
  <c r="E34" s="1"/>
  <c r="H34" s="1"/>
  <c r="C34" i="34" s="1"/>
  <c r="E34" s="1"/>
  <c r="H34" s="1"/>
  <c r="C34" i="40" s="1"/>
  <c r="E34" s="1"/>
  <c r="H34" s="1"/>
  <c r="C34" i="42" s="1"/>
  <c r="E34" s="1"/>
  <c r="H34" s="1"/>
  <c r="C34" i="41" s="1"/>
  <c r="E34" s="1"/>
  <c r="H34" s="1"/>
  <c r="E34" i="37"/>
  <c r="H34" s="1"/>
  <c r="E33"/>
  <c r="H33" s="1"/>
  <c r="C33" i="38"/>
  <c r="E33" s="1"/>
  <c r="H33" s="1"/>
  <c r="C33" i="39" s="1"/>
  <c r="E33" s="1"/>
  <c r="H33" s="1"/>
  <c r="C33" i="34" s="1"/>
  <c r="E33" s="1"/>
  <c r="H33" s="1"/>
  <c r="C33" i="40" s="1"/>
  <c r="E33" s="1"/>
  <c r="H33" s="1"/>
  <c r="C33" i="42" s="1"/>
  <c r="E33" s="1"/>
  <c r="H33" s="1"/>
  <c r="C33" i="41" s="1"/>
  <c r="E33" s="1"/>
  <c r="H33" s="1"/>
  <c r="C32" i="38"/>
  <c r="E32" s="1"/>
  <c r="H32" s="1"/>
  <c r="C32" i="39" s="1"/>
  <c r="E32" s="1"/>
  <c r="H32" s="1"/>
  <c r="C32" i="34" s="1"/>
  <c r="E32" s="1"/>
  <c r="H32" s="1"/>
  <c r="C32" i="40" s="1"/>
  <c r="E32" s="1"/>
  <c r="H32" s="1"/>
  <c r="C32" i="42" s="1"/>
  <c r="E32" s="1"/>
  <c r="H32" s="1"/>
  <c r="C32" i="41" s="1"/>
  <c r="E32" s="1"/>
  <c r="H32" s="1"/>
  <c r="E32" i="37"/>
  <c r="H32" s="1"/>
  <c r="E31"/>
  <c r="H31" s="1"/>
  <c r="C31" i="38"/>
  <c r="E31" s="1"/>
  <c r="H31" s="1"/>
  <c r="C31" i="39" s="1"/>
  <c r="E31" s="1"/>
  <c r="H31" s="1"/>
  <c r="C31" i="34" s="1"/>
  <c r="E31" s="1"/>
  <c r="H31" s="1"/>
  <c r="C31" i="40" s="1"/>
  <c r="E31" s="1"/>
  <c r="H31" s="1"/>
  <c r="C31" i="42" s="1"/>
  <c r="E31" s="1"/>
  <c r="H31" s="1"/>
  <c r="C31" i="41" s="1"/>
  <c r="E31" s="1"/>
  <c r="H31" s="1"/>
  <c r="C30" i="38"/>
  <c r="E30" s="1"/>
  <c r="H30" s="1"/>
  <c r="C30" i="39" s="1"/>
  <c r="E30" s="1"/>
  <c r="H30" s="1"/>
  <c r="C30" i="34" s="1"/>
  <c r="E30" s="1"/>
  <c r="H30" s="1"/>
  <c r="C30" i="40" s="1"/>
  <c r="E30" s="1"/>
  <c r="H30" s="1"/>
  <c r="C30" i="42" s="1"/>
  <c r="E30" s="1"/>
  <c r="H30" s="1"/>
  <c r="C30" i="41" s="1"/>
  <c r="E30" s="1"/>
  <c r="H30" s="1"/>
  <c r="E30" i="37"/>
  <c r="H30" s="1"/>
  <c r="C29" i="38"/>
  <c r="E29" s="1"/>
  <c r="H29" s="1"/>
  <c r="C29" i="39" s="1"/>
  <c r="E29" s="1"/>
  <c r="H29" s="1"/>
  <c r="C29" i="34" s="1"/>
  <c r="E29" s="1"/>
  <c r="H29" s="1"/>
  <c r="C29" i="40" s="1"/>
  <c r="E29" s="1"/>
  <c r="H29" s="1"/>
  <c r="C29" i="42" s="1"/>
  <c r="E29" s="1"/>
  <c r="H29" s="1"/>
  <c r="C29" i="41" s="1"/>
  <c r="E29" s="1"/>
  <c r="H29" s="1"/>
  <c r="E29" i="37"/>
  <c r="H29" s="1"/>
  <c r="C28" i="38"/>
  <c r="E28" s="1"/>
  <c r="H28" s="1"/>
  <c r="C28" i="39" s="1"/>
  <c r="E28" s="1"/>
  <c r="H28" s="1"/>
  <c r="C28" i="34" s="1"/>
  <c r="E28" s="1"/>
  <c r="H28" s="1"/>
  <c r="C28" i="40" s="1"/>
  <c r="E28" s="1"/>
  <c r="H28" s="1"/>
  <c r="C28" i="42" s="1"/>
  <c r="E28" s="1"/>
  <c r="H28" s="1"/>
  <c r="C28" i="41" s="1"/>
  <c r="E28" s="1"/>
  <c r="H28" s="1"/>
  <c r="E28" i="37"/>
  <c r="H28" s="1"/>
  <c r="C27" i="38"/>
  <c r="E27" s="1"/>
  <c r="H27" s="1"/>
  <c r="C27" i="39" s="1"/>
  <c r="E27" s="1"/>
  <c r="H27" s="1"/>
  <c r="C27" i="34" s="1"/>
  <c r="E27" s="1"/>
  <c r="H27" s="1"/>
  <c r="C27" i="40" s="1"/>
  <c r="E27" s="1"/>
  <c r="H27" s="1"/>
  <c r="C27" i="42" s="1"/>
  <c r="E27" s="1"/>
  <c r="H27" s="1"/>
  <c r="C27" i="41" s="1"/>
  <c r="E27" s="1"/>
  <c r="H27" s="1"/>
  <c r="E27" i="37"/>
  <c r="H27" s="1"/>
  <c r="C26" i="38"/>
  <c r="E26" s="1"/>
  <c r="H26" s="1"/>
  <c r="C26" i="39" s="1"/>
  <c r="E26" s="1"/>
  <c r="H26" s="1"/>
  <c r="C26" i="34" s="1"/>
  <c r="E26" s="1"/>
  <c r="H26" s="1"/>
  <c r="C26" i="40" s="1"/>
  <c r="E26" s="1"/>
  <c r="H26" s="1"/>
  <c r="C26" i="42" s="1"/>
  <c r="E26" s="1"/>
  <c r="H26" s="1"/>
  <c r="C26" i="41" s="1"/>
  <c r="E26" s="1"/>
  <c r="H26" s="1"/>
  <c r="E26" i="37"/>
  <c r="H26" s="1"/>
  <c r="E25"/>
  <c r="H25" s="1"/>
  <c r="C25" i="38"/>
  <c r="E25" s="1"/>
  <c r="H25" s="1"/>
  <c r="C25" i="39" s="1"/>
  <c r="E25" s="1"/>
  <c r="H25" s="1"/>
  <c r="C25" i="34" s="1"/>
  <c r="E25" s="1"/>
  <c r="H25" s="1"/>
  <c r="C25" i="40" s="1"/>
  <c r="E25" s="1"/>
  <c r="H25" s="1"/>
  <c r="C25" i="42" s="1"/>
  <c r="E25" s="1"/>
  <c r="H25" s="1"/>
  <c r="C25" i="41" s="1"/>
  <c r="E25" s="1"/>
  <c r="H25" s="1"/>
  <c r="H35" i="33"/>
  <c r="C35" i="32" s="1"/>
  <c r="E35" s="1"/>
  <c r="C24"/>
  <c r="E24" s="1"/>
  <c r="H24" s="1"/>
  <c r="T46" i="24"/>
  <c r="U130"/>
  <c r="U110"/>
  <c r="U65"/>
  <c r="U37"/>
  <c r="R46"/>
  <c r="Q130"/>
  <c r="Q85"/>
  <c r="Q119"/>
  <c r="V129"/>
  <c r="H89" i="44" s="1"/>
  <c r="M130" i="24"/>
  <c r="M110"/>
  <c r="M65"/>
  <c r="M5"/>
  <c r="J46"/>
  <c r="M46" s="1"/>
  <c r="G130"/>
  <c r="I130" s="1"/>
  <c r="AH130"/>
  <c r="M85"/>
  <c r="U85"/>
  <c r="Q110"/>
  <c r="Q65"/>
  <c r="Q91" s="1"/>
  <c r="AD85"/>
  <c r="I110"/>
  <c r="AM5"/>
  <c r="AN62"/>
  <c r="L44" i="44" s="1"/>
  <c r="M44" s="1"/>
  <c r="AN64" i="24"/>
  <c r="L46" i="44" s="1"/>
  <c r="M46" s="1"/>
  <c r="Z17" i="24"/>
  <c r="AD17"/>
  <c r="AL17"/>
  <c r="Q37"/>
  <c r="Z37"/>
  <c r="AH37"/>
  <c r="AM74"/>
  <c r="K48" i="44" s="1"/>
  <c r="I48" s="1"/>
  <c r="AM76" i="24"/>
  <c r="AM78"/>
  <c r="AM80"/>
  <c r="AN60"/>
  <c r="L42" i="44" s="1"/>
  <c r="M42" s="1"/>
  <c r="I65" i="24"/>
  <c r="AN74"/>
  <c r="L48" i="44" s="1"/>
  <c r="AM82" i="24"/>
  <c r="K56" i="44" s="1"/>
  <c r="AM84" i="24"/>
  <c r="K58" i="44" s="1"/>
  <c r="AL85" i="24"/>
  <c r="V98"/>
  <c r="H66" i="44" s="1"/>
  <c r="F66" s="1"/>
  <c r="V108" i="24"/>
  <c r="H76" i="44" s="1"/>
  <c r="F76" s="1"/>
  <c r="Q17" i="24"/>
  <c r="U17"/>
  <c r="V12"/>
  <c r="H11" i="44" s="1"/>
  <c r="F11" s="1"/>
  <c r="V53" i="24"/>
  <c r="AM53"/>
  <c r="AM55"/>
  <c r="AN56"/>
  <c r="L38" i="44" s="1"/>
  <c r="M38" s="1"/>
  <c r="AM57" i="24"/>
  <c r="AM59"/>
  <c r="AM61"/>
  <c r="AM63"/>
  <c r="AM75"/>
  <c r="AM77"/>
  <c r="AM79"/>
  <c r="AM81"/>
  <c r="AM130"/>
  <c r="Z110"/>
  <c r="AD110"/>
  <c r="AH110"/>
  <c r="AL110"/>
  <c r="F148"/>
  <c r="J148"/>
  <c r="N148"/>
  <c r="R148"/>
  <c r="U148" s="1"/>
  <c r="AN82"/>
  <c r="L56" i="44" s="1"/>
  <c r="AN84" i="24"/>
  <c r="L58" i="44" s="1"/>
  <c r="AD65" i="24"/>
  <c r="AD91" s="1"/>
  <c r="AH65"/>
  <c r="AH91" s="1"/>
  <c r="AL65"/>
  <c r="AL91" s="1"/>
  <c r="E65"/>
  <c r="V33"/>
  <c r="H24" i="44" s="1"/>
  <c r="V29" i="24"/>
  <c r="H20" i="44" s="1"/>
  <c r="F20" s="1"/>
  <c r="G209" i="41"/>
  <c r="F209"/>
  <c r="G209" i="42"/>
  <c r="F209"/>
  <c r="G209" i="40"/>
  <c r="F209"/>
  <c r="G209" i="34"/>
  <c r="F209"/>
  <c r="H89"/>
  <c r="G209" i="38"/>
  <c r="F209"/>
  <c r="H89"/>
  <c r="G209" i="37"/>
  <c r="F209"/>
  <c r="F117" i="16" s="1"/>
  <c r="H89" i="37"/>
  <c r="G212" i="35"/>
  <c r="G94" i="16" s="1"/>
  <c r="F212" i="35"/>
  <c r="F94" i="16" s="1"/>
  <c r="H196" i="32"/>
  <c r="C196" i="36" s="1"/>
  <c r="E196" s="1"/>
  <c r="G210" i="32"/>
  <c r="F210"/>
  <c r="E101"/>
  <c r="H101" s="1"/>
  <c r="C100" i="36" s="1"/>
  <c r="H195" i="33"/>
  <c r="C196" i="32" s="1"/>
  <c r="E196" s="1"/>
  <c r="G209" i="33"/>
  <c r="F209"/>
  <c r="H89"/>
  <c r="C89" i="32" s="1"/>
  <c r="F44" i="39"/>
  <c r="H88"/>
  <c r="C89" i="34" s="1"/>
  <c r="E89" s="1"/>
  <c r="G44" i="39"/>
  <c r="F208"/>
  <c r="D208"/>
  <c r="G208"/>
  <c r="F45" i="36"/>
  <c r="G45"/>
  <c r="H196"/>
  <c r="C197" i="35" s="1"/>
  <c r="E197" s="1"/>
  <c r="F212" i="36"/>
  <c r="D212"/>
  <c r="G212"/>
  <c r="H87"/>
  <c r="C89" i="35" s="1"/>
  <c r="H89"/>
  <c r="E89"/>
  <c r="H170" i="33"/>
  <c r="E89"/>
  <c r="H89" i="32"/>
  <c r="C87" i="36" s="1"/>
  <c r="E87" s="1"/>
  <c r="E89" i="32"/>
  <c r="G209" i="8"/>
  <c r="E195"/>
  <c r="F209"/>
  <c r="H195"/>
  <c r="C195" i="33" s="1"/>
  <c r="E195" s="1"/>
  <c r="E113" i="8"/>
  <c r="H113" s="1"/>
  <c r="C113" i="33" s="1"/>
  <c r="E113" s="1"/>
  <c r="H113" s="1"/>
  <c r="C113" i="32" s="1"/>
  <c r="E113" s="1"/>
  <c r="H113" s="1"/>
  <c r="C112" i="36" s="1"/>
  <c r="C114" i="35" s="1"/>
  <c r="E114" s="1"/>
  <c r="H114" s="1"/>
  <c r="C113" i="37" s="1"/>
  <c r="E113" s="1"/>
  <c r="H113" s="1"/>
  <c r="C113" i="38" s="1"/>
  <c r="E170" i="8"/>
  <c r="E209" s="1"/>
  <c r="D209"/>
  <c r="H170"/>
  <c r="C170" i="33" s="1"/>
  <c r="E170" s="1"/>
  <c r="C209" i="8"/>
  <c r="H89"/>
  <c r="E89"/>
  <c r="E125" s="1"/>
  <c r="AA46" i="24"/>
  <c r="AC46"/>
  <c r="AI46"/>
  <c r="AK46"/>
  <c r="AJ46"/>
  <c r="AG46"/>
  <c r="AE46"/>
  <c r="AB46"/>
  <c r="Y46"/>
  <c r="W46"/>
  <c r="AF46"/>
  <c r="C46"/>
  <c r="C29" i="44" s="1"/>
  <c r="C48" i="8"/>
  <c r="C7" i="16" s="1"/>
  <c r="E35" i="8"/>
  <c r="H35"/>
  <c r="C35" i="33" s="1"/>
  <c r="E35" s="1"/>
  <c r="H15" i="8"/>
  <c r="C15" i="33" s="1"/>
  <c r="E15" s="1"/>
  <c r="H15" s="1"/>
  <c r="C15" i="32" s="1"/>
  <c r="E15" s="1"/>
  <c r="H15" s="1"/>
  <c r="C15" i="36" s="1"/>
  <c r="E15" s="1"/>
  <c r="H15" s="1"/>
  <c r="C15" i="35" s="1"/>
  <c r="E15" s="1"/>
  <c r="H15" s="1"/>
  <c r="C15" i="37" s="1"/>
  <c r="E15" s="1"/>
  <c r="H15" s="1"/>
  <c r="C15" i="38" s="1"/>
  <c r="E15" s="1"/>
  <c r="H15" s="1"/>
  <c r="C15" i="39" s="1"/>
  <c r="E15" s="1"/>
  <c r="H15" s="1"/>
  <c r="C15" i="34" s="1"/>
  <c r="E15" s="1"/>
  <c r="H15" s="1"/>
  <c r="C15" i="40" s="1"/>
  <c r="E15" s="1"/>
  <c r="H15" s="1"/>
  <c r="C15" i="42" s="1"/>
  <c r="E15" s="1"/>
  <c r="H15" s="1"/>
  <c r="C15" i="41" s="1"/>
  <c r="E15" s="1"/>
  <c r="H15" s="1"/>
  <c r="H13" i="8"/>
  <c r="H11"/>
  <c r="C11" i="33" s="1"/>
  <c r="E11" s="1"/>
  <c r="H11" s="1"/>
  <c r="C11" i="32" s="1"/>
  <c r="E11" s="1"/>
  <c r="H11" s="1"/>
  <c r="C11" i="36" s="1"/>
  <c r="E11" s="1"/>
  <c r="H11" s="1"/>
  <c r="C11" i="35" s="1"/>
  <c r="E11" s="1"/>
  <c r="H11" s="1"/>
  <c r="C11" i="37" s="1"/>
  <c r="E11" s="1"/>
  <c r="H11" s="1"/>
  <c r="C11" i="38" s="1"/>
  <c r="E11" s="1"/>
  <c r="H11" s="1"/>
  <c r="C11" i="39" s="1"/>
  <c r="E11" s="1"/>
  <c r="H11" s="1"/>
  <c r="C11" i="34" s="1"/>
  <c r="E11" s="1"/>
  <c r="H11" s="1"/>
  <c r="C11" i="40" s="1"/>
  <c r="E11" s="1"/>
  <c r="H11" s="1"/>
  <c r="C11" i="42" s="1"/>
  <c r="E11" s="1"/>
  <c r="H11" s="1"/>
  <c r="C11" i="41" s="1"/>
  <c r="E11" s="1"/>
  <c r="H11" s="1"/>
  <c r="H9" i="8"/>
  <c r="C9" i="33" s="1"/>
  <c r="E9" s="1"/>
  <c r="H9" s="1"/>
  <c r="C9" i="32" s="1"/>
  <c r="E9" s="1"/>
  <c r="H9" s="1"/>
  <c r="C9" i="36" s="1"/>
  <c r="E9" s="1"/>
  <c r="H9" s="1"/>
  <c r="C9" i="35" s="1"/>
  <c r="E9" s="1"/>
  <c r="H9" s="1"/>
  <c r="C9" i="37" s="1"/>
  <c r="E9" s="1"/>
  <c r="H9" s="1"/>
  <c r="C9" i="38" s="1"/>
  <c r="E9" s="1"/>
  <c r="H9" s="1"/>
  <c r="C9" i="39" s="1"/>
  <c r="E9" s="1"/>
  <c r="H9" s="1"/>
  <c r="C9" i="34" s="1"/>
  <c r="E9" s="1"/>
  <c r="H9" s="1"/>
  <c r="C9" i="40" s="1"/>
  <c r="E9" s="1"/>
  <c r="H9" s="1"/>
  <c r="C9" i="42" s="1"/>
  <c r="E9" s="1"/>
  <c r="H9" s="1"/>
  <c r="C9" i="41" s="1"/>
  <c r="E9" s="1"/>
  <c r="H9" s="1"/>
  <c r="H5" i="8"/>
  <c r="C5" i="33" s="1"/>
  <c r="E5" s="1"/>
  <c r="H5" s="1"/>
  <c r="C5" i="32" s="1"/>
  <c r="E5" s="1"/>
  <c r="H5" s="1"/>
  <c r="C5" i="36" s="1"/>
  <c r="E5" s="1"/>
  <c r="H5" s="1"/>
  <c r="C5" i="35" s="1"/>
  <c r="E5" s="1"/>
  <c r="H5" s="1"/>
  <c r="C5" i="37" s="1"/>
  <c r="E5" s="1"/>
  <c r="H5" s="1"/>
  <c r="C5" i="38" s="1"/>
  <c r="E5" s="1"/>
  <c r="H5" s="1"/>
  <c r="C5" i="39" s="1"/>
  <c r="E5" s="1"/>
  <c r="H5" s="1"/>
  <c r="C5" i="34" s="1"/>
  <c r="E5" s="1"/>
  <c r="H5" s="1"/>
  <c r="C5" i="40" s="1"/>
  <c r="E5" s="1"/>
  <c r="H5" s="1"/>
  <c r="C5" i="42" s="1"/>
  <c r="E5" s="1"/>
  <c r="H5" s="1"/>
  <c r="C5" i="41" s="1"/>
  <c r="E5" s="1"/>
  <c r="H5" s="1"/>
  <c r="H4" i="8"/>
  <c r="C4" i="33" s="1"/>
  <c r="E4" s="1"/>
  <c r="H4" s="1"/>
  <c r="C4" i="32" s="1"/>
  <c r="E4" s="1"/>
  <c r="H4" s="1"/>
  <c r="C4" i="36" s="1"/>
  <c r="E4" s="1"/>
  <c r="H4" s="1"/>
  <c r="C4" i="35" s="1"/>
  <c r="E4" s="1"/>
  <c r="H4" s="1"/>
  <c r="C4" i="37" s="1"/>
  <c r="E4" s="1"/>
  <c r="H4" s="1"/>
  <c r="C4" i="38" s="1"/>
  <c r="E4" s="1"/>
  <c r="H4" s="1"/>
  <c r="C4" i="39" s="1"/>
  <c r="E4" s="1"/>
  <c r="H4" s="1"/>
  <c r="C4" i="34" s="1"/>
  <c r="E4" s="1"/>
  <c r="H4" s="1"/>
  <c r="C4" i="40" s="1"/>
  <c r="E4" s="1"/>
  <c r="H4" s="1"/>
  <c r="C4" i="42" s="1"/>
  <c r="E4" s="1"/>
  <c r="H4" s="1"/>
  <c r="C4" i="41" s="1"/>
  <c r="E4" s="1"/>
  <c r="H4" s="1"/>
  <c r="H16" i="8"/>
  <c r="C16" i="33" s="1"/>
  <c r="E16" s="1"/>
  <c r="E8" i="15"/>
  <c r="E48" i="8"/>
  <c r="E7" i="16" s="1"/>
  <c r="AN99" i="24" l="1"/>
  <c r="L67" i="44" s="1"/>
  <c r="M67" s="1"/>
  <c r="K67"/>
  <c r="I67" s="1"/>
  <c r="AN28" i="24"/>
  <c r="L19" i="44" s="1"/>
  <c r="K19"/>
  <c r="AN36" i="24"/>
  <c r="L27" i="44" s="1"/>
  <c r="K27"/>
  <c r="E91" i="24"/>
  <c r="E60" i="44" s="1"/>
  <c r="E47"/>
  <c r="M148" i="24"/>
  <c r="J91" i="44"/>
  <c r="AN130" i="24"/>
  <c r="L90" i="44" s="1"/>
  <c r="M90" s="1"/>
  <c r="K90"/>
  <c r="I90" s="1"/>
  <c r="AN81" i="24"/>
  <c r="L55" i="44" s="1"/>
  <c r="K55"/>
  <c r="AN77" i="24"/>
  <c r="L51" i="44" s="1"/>
  <c r="K51"/>
  <c r="AN63" i="24"/>
  <c r="L45" i="44" s="1"/>
  <c r="M45" s="1"/>
  <c r="K45"/>
  <c r="I45" s="1"/>
  <c r="AN59" i="24"/>
  <c r="L41" i="44" s="1"/>
  <c r="M41" s="1"/>
  <c r="K41"/>
  <c r="I41" s="1"/>
  <c r="AN57" i="24"/>
  <c r="L39" i="44" s="1"/>
  <c r="M39" s="1"/>
  <c r="K39"/>
  <c r="I39" s="1"/>
  <c r="AN55" i="24"/>
  <c r="L37" i="44" s="1"/>
  <c r="M37" s="1"/>
  <c r="K37"/>
  <c r="I37" s="1"/>
  <c r="AN53" i="24"/>
  <c r="L35" i="44" s="1"/>
  <c r="K35"/>
  <c r="I58"/>
  <c r="M58"/>
  <c r="AN78" i="24"/>
  <c r="L52" i="44" s="1"/>
  <c r="K52"/>
  <c r="AN85" i="24"/>
  <c r="L59" i="44" s="1"/>
  <c r="K59"/>
  <c r="AN123" i="24"/>
  <c r="L83" i="44" s="1"/>
  <c r="K83"/>
  <c r="AN98" i="24"/>
  <c r="L66" i="44" s="1"/>
  <c r="K66"/>
  <c r="I8"/>
  <c r="AN13" i="24"/>
  <c r="L12" i="44" s="1"/>
  <c r="M12" s="1"/>
  <c r="K12"/>
  <c r="I12" s="1"/>
  <c r="AN105" i="24"/>
  <c r="L73" i="44" s="1"/>
  <c r="M73" s="1"/>
  <c r="K73"/>
  <c r="I73" s="1"/>
  <c r="AN32" i="24"/>
  <c r="L23" i="44" s="1"/>
  <c r="K23"/>
  <c r="I9"/>
  <c r="M20"/>
  <c r="I20"/>
  <c r="D91"/>
  <c r="E7" i="19"/>
  <c r="F7" s="1"/>
  <c r="AN79" i="24"/>
  <c r="L53" i="44" s="1"/>
  <c r="K53"/>
  <c r="AN75" i="24"/>
  <c r="L49" i="44" s="1"/>
  <c r="K49"/>
  <c r="AN61" i="24"/>
  <c r="L43" i="44" s="1"/>
  <c r="M43" s="1"/>
  <c r="K43"/>
  <c r="I56"/>
  <c r="M56"/>
  <c r="AN80" i="24"/>
  <c r="L54" i="44" s="1"/>
  <c r="K54"/>
  <c r="AN76" i="24"/>
  <c r="L50" i="44" s="1"/>
  <c r="K50"/>
  <c r="AN5" i="24"/>
  <c r="L4" i="44" s="1"/>
  <c r="K4"/>
  <c r="C60"/>
  <c r="C11" i="19"/>
  <c r="C28" s="1"/>
  <c r="AN7" i="24"/>
  <c r="L6" i="44" s="1"/>
  <c r="K6"/>
  <c r="AN11" i="24"/>
  <c r="L10" i="44" s="1"/>
  <c r="K10"/>
  <c r="AN15" i="24"/>
  <c r="L14" i="44" s="1"/>
  <c r="M14" s="1"/>
  <c r="K14"/>
  <c r="I14" s="1"/>
  <c r="AN83" i="24"/>
  <c r="L57" i="44" s="1"/>
  <c r="K57"/>
  <c r="AN107" i="24"/>
  <c r="L75" i="44" s="1"/>
  <c r="M75" s="1"/>
  <c r="K75"/>
  <c r="I75" s="1"/>
  <c r="D29"/>
  <c r="E9" i="19"/>
  <c r="F9" s="1"/>
  <c r="AN30" i="24"/>
  <c r="L21" i="44" s="1"/>
  <c r="K21"/>
  <c r="AN34" i="24"/>
  <c r="L25" i="44" s="1"/>
  <c r="K25"/>
  <c r="AN26" i="24"/>
  <c r="L17" i="44" s="1"/>
  <c r="K17"/>
  <c r="I5"/>
  <c r="M5"/>
  <c r="V120" i="24"/>
  <c r="H80" i="44" s="1"/>
  <c r="F80" s="1"/>
  <c r="V128" i="24"/>
  <c r="H88" i="44" s="1"/>
  <c r="V106" i="24"/>
  <c r="H74" i="44" s="1"/>
  <c r="F74" s="1"/>
  <c r="V80" i="24"/>
  <c r="H54" i="44" s="1"/>
  <c r="F54" s="1"/>
  <c r="V84" i="24"/>
  <c r="H58" i="44" s="1"/>
  <c r="F58" s="1"/>
  <c r="M48"/>
  <c r="AN58" i="24"/>
  <c r="L40" i="44" s="1"/>
  <c r="M40" s="1"/>
  <c r="AN54" i="24"/>
  <c r="L36" i="44" s="1"/>
  <c r="M36" s="1"/>
  <c r="V5" i="24"/>
  <c r="H4" i="44" s="1"/>
  <c r="F4" s="1"/>
  <c r="AN9" i="24"/>
  <c r="L8" i="44" s="1"/>
  <c r="M8" s="1"/>
  <c r="AN10" i="24"/>
  <c r="L9" i="44" s="1"/>
  <c r="M9" s="1"/>
  <c r="AM129" i="24"/>
  <c r="AM104"/>
  <c r="AN29"/>
  <c r="L20" i="44" s="1"/>
  <c r="AM103" i="24"/>
  <c r="V121"/>
  <c r="H81" i="44" s="1"/>
  <c r="F81" s="1"/>
  <c r="V11" i="24"/>
  <c r="H10" i="44" s="1"/>
  <c r="F10" s="1"/>
  <c r="V126" i="24"/>
  <c r="H86" i="44" s="1"/>
  <c r="F86" s="1"/>
  <c r="V102" i="24"/>
  <c r="H70" i="44" s="1"/>
  <c r="F70" s="1"/>
  <c r="V75" i="24"/>
  <c r="H49" i="44" s="1"/>
  <c r="F49" s="1"/>
  <c r="V77" i="24"/>
  <c r="H51" i="44" s="1"/>
  <c r="F51" s="1"/>
  <c r="V79" i="24"/>
  <c r="H53" i="44" s="1"/>
  <c r="F53" s="1"/>
  <c r="H195" i="37"/>
  <c r="C195" i="38" s="1"/>
  <c r="E195" s="1"/>
  <c r="V59" i="24"/>
  <c r="V78"/>
  <c r="H52" i="44" s="1"/>
  <c r="F52" s="1"/>
  <c r="V82" i="24"/>
  <c r="H56" i="44" s="1"/>
  <c r="F56" s="1"/>
  <c r="V127" i="24"/>
  <c r="H87" i="44" s="1"/>
  <c r="F87" s="1"/>
  <c r="H195" i="38"/>
  <c r="C194" i="39" s="1"/>
  <c r="E194" s="1"/>
  <c r="AD148" i="24"/>
  <c r="G24" i="19" s="1"/>
  <c r="H170" i="36"/>
  <c r="C171" i="35" s="1"/>
  <c r="E171" s="1"/>
  <c r="E212" s="1"/>
  <c r="E94" i="16" s="1"/>
  <c r="H194" i="39"/>
  <c r="C195" i="34" s="1"/>
  <c r="E195" s="1"/>
  <c r="H89" i="42"/>
  <c r="C89" i="41" s="1"/>
  <c r="E89" s="1"/>
  <c r="AM120" i="24"/>
  <c r="AM124"/>
  <c r="V124"/>
  <c r="H84" i="44" s="1"/>
  <c r="F84" s="1"/>
  <c r="V27" i="24"/>
  <c r="H18" i="44" s="1"/>
  <c r="F18" s="1"/>
  <c r="V35" i="24"/>
  <c r="H26" i="44" s="1"/>
  <c r="F26" s="1"/>
  <c r="C112" i="39"/>
  <c r="E112" s="1"/>
  <c r="H112" s="1"/>
  <c r="C113" i="34" s="1"/>
  <c r="E113" s="1"/>
  <c r="H113" s="1"/>
  <c r="C113" i="40" s="1"/>
  <c r="E113" s="1"/>
  <c r="H113" s="1"/>
  <c r="E113" i="38"/>
  <c r="H113" s="1"/>
  <c r="H125" s="1"/>
  <c r="H126" i="35"/>
  <c r="H92" i="16" s="1"/>
  <c r="C89" i="37"/>
  <c r="C102" i="35"/>
  <c r="E102" s="1"/>
  <c r="H102" s="1"/>
  <c r="C101" i="37" s="1"/>
  <c r="E101" s="1"/>
  <c r="H101" s="1"/>
  <c r="C101" i="38" s="1"/>
  <c r="E100" i="36"/>
  <c r="H100" s="1"/>
  <c r="H125" i="37"/>
  <c r="C89" i="38"/>
  <c r="E89" s="1"/>
  <c r="E125" s="1"/>
  <c r="E134" i="16" s="1"/>
  <c r="C88" i="39"/>
  <c r="E88" s="1"/>
  <c r="E124" s="1"/>
  <c r="E155" i="16" s="1"/>
  <c r="E108" i="38"/>
  <c r="H108" s="1"/>
  <c r="C107" i="39"/>
  <c r="E107" s="1"/>
  <c r="H107" s="1"/>
  <c r="C108" i="34" s="1"/>
  <c r="E108" s="1"/>
  <c r="H108" s="1"/>
  <c r="C108" i="40" s="1"/>
  <c r="E108" s="1"/>
  <c r="H108" s="1"/>
  <c r="C108" i="42" s="1"/>
  <c r="E108" s="1"/>
  <c r="H108" s="1"/>
  <c r="C108" i="41" s="1"/>
  <c r="E108" s="1"/>
  <c r="H108" s="1"/>
  <c r="E106" i="38"/>
  <c r="H106" s="1"/>
  <c r="C105" i="39"/>
  <c r="E105" s="1"/>
  <c r="H105" s="1"/>
  <c r="C106" i="34" s="1"/>
  <c r="E106" s="1"/>
  <c r="H106" s="1"/>
  <c r="C106" i="40" s="1"/>
  <c r="E106" s="1"/>
  <c r="H106" s="1"/>
  <c r="C106" i="42" s="1"/>
  <c r="E106" s="1"/>
  <c r="H106" s="1"/>
  <c r="C106" i="41" s="1"/>
  <c r="E106" s="1"/>
  <c r="H106" s="1"/>
  <c r="E104" i="38"/>
  <c r="H104" s="1"/>
  <c r="C103" i="39"/>
  <c r="E103" s="1"/>
  <c r="H103" s="1"/>
  <c r="C104" i="34" s="1"/>
  <c r="E104" s="1"/>
  <c r="H104" s="1"/>
  <c r="C104" i="40" s="1"/>
  <c r="E104" s="1"/>
  <c r="H104" s="1"/>
  <c r="C104" i="42" s="1"/>
  <c r="E104" s="1"/>
  <c r="H104" s="1"/>
  <c r="C104" i="41" s="1"/>
  <c r="E104" s="1"/>
  <c r="H104" s="1"/>
  <c r="E102" i="38"/>
  <c r="H102" s="1"/>
  <c r="C101" i="39"/>
  <c r="E101" s="1"/>
  <c r="H101" s="1"/>
  <c r="C102" i="34" s="1"/>
  <c r="E102" s="1"/>
  <c r="H102" s="1"/>
  <c r="C102" i="40" s="1"/>
  <c r="E102" s="1"/>
  <c r="H102" s="1"/>
  <c r="C102" i="42" s="1"/>
  <c r="E102" s="1"/>
  <c r="H102" s="1"/>
  <c r="C102" i="41" s="1"/>
  <c r="E102" s="1"/>
  <c r="H102" s="1"/>
  <c r="E112" i="38"/>
  <c r="H112" s="1"/>
  <c r="C111" i="39"/>
  <c r="E111" s="1"/>
  <c r="H111" s="1"/>
  <c r="C112" i="34" s="1"/>
  <c r="E112" s="1"/>
  <c r="H112" s="1"/>
  <c r="C112" i="40" s="1"/>
  <c r="E112" s="1"/>
  <c r="H112" s="1"/>
  <c r="C112" i="42" s="1"/>
  <c r="E112" s="1"/>
  <c r="H112" s="1"/>
  <c r="C112" i="41" s="1"/>
  <c r="E112" s="1"/>
  <c r="H112" s="1"/>
  <c r="E110" i="38"/>
  <c r="H110" s="1"/>
  <c r="C109" i="39"/>
  <c r="E109" s="1"/>
  <c r="H109" s="1"/>
  <c r="C110" i="34" s="1"/>
  <c r="E110" s="1"/>
  <c r="H110" s="1"/>
  <c r="C110" i="40" s="1"/>
  <c r="E110" s="1"/>
  <c r="H110" s="1"/>
  <c r="C110" i="42" s="1"/>
  <c r="E110" s="1"/>
  <c r="H110" s="1"/>
  <c r="C110" i="41" s="1"/>
  <c r="E110" s="1"/>
  <c r="H110" s="1"/>
  <c r="H210" i="32"/>
  <c r="E125" i="34"/>
  <c r="E176" i="16" s="1"/>
  <c r="E112" i="36"/>
  <c r="H112" s="1"/>
  <c r="H125" s="1"/>
  <c r="H125" i="34"/>
  <c r="C89" i="40"/>
  <c r="E89" s="1"/>
  <c r="C110" i="39"/>
  <c r="E110" s="1"/>
  <c r="H110" s="1"/>
  <c r="C111" i="34" s="1"/>
  <c r="E111" s="1"/>
  <c r="H111" s="1"/>
  <c r="C111" i="40" s="1"/>
  <c r="E111" s="1"/>
  <c r="H111" s="1"/>
  <c r="C111" i="42" s="1"/>
  <c r="E111" s="1"/>
  <c r="H111" s="1"/>
  <c r="C111" i="41" s="1"/>
  <c r="E111" s="1"/>
  <c r="H111" s="1"/>
  <c r="E111" i="38"/>
  <c r="H111" s="1"/>
  <c r="C108" i="39"/>
  <c r="E108" s="1"/>
  <c r="H108" s="1"/>
  <c r="C109" i="34" s="1"/>
  <c r="E109" s="1"/>
  <c r="H109" s="1"/>
  <c r="C109" i="40" s="1"/>
  <c r="E109" s="1"/>
  <c r="H109" s="1"/>
  <c r="C109" i="42" s="1"/>
  <c r="E109" s="1"/>
  <c r="H109" s="1"/>
  <c r="C109" i="41" s="1"/>
  <c r="E109" s="1"/>
  <c r="H109" s="1"/>
  <c r="E109" i="38"/>
  <c r="H109" s="1"/>
  <c r="C106" i="39"/>
  <c r="E106" s="1"/>
  <c r="H106" s="1"/>
  <c r="C107" i="34" s="1"/>
  <c r="E107" s="1"/>
  <c r="H107" s="1"/>
  <c r="C107" i="40" s="1"/>
  <c r="E107" s="1"/>
  <c r="H107" s="1"/>
  <c r="C107" i="42" s="1"/>
  <c r="E107" s="1"/>
  <c r="H107" s="1"/>
  <c r="C107" i="41" s="1"/>
  <c r="E107" s="1"/>
  <c r="H107" s="1"/>
  <c r="E107" i="38"/>
  <c r="H107" s="1"/>
  <c r="C104" i="39"/>
  <c r="E104" s="1"/>
  <c r="H104" s="1"/>
  <c r="C105" i="34" s="1"/>
  <c r="E105" s="1"/>
  <c r="H105" s="1"/>
  <c r="C105" i="40" s="1"/>
  <c r="E105" s="1"/>
  <c r="H105" s="1"/>
  <c r="C105" i="42" s="1"/>
  <c r="E105" s="1"/>
  <c r="H105" s="1"/>
  <c r="C105" i="41" s="1"/>
  <c r="E105" s="1"/>
  <c r="H105" s="1"/>
  <c r="E105" i="38"/>
  <c r="H105" s="1"/>
  <c r="C102" i="39"/>
  <c r="E102" s="1"/>
  <c r="H102" s="1"/>
  <c r="C103" i="34" s="1"/>
  <c r="E103" s="1"/>
  <c r="H103" s="1"/>
  <c r="C103" i="40" s="1"/>
  <c r="E103" s="1"/>
  <c r="H103" s="1"/>
  <c r="C103" i="42" s="1"/>
  <c r="E103" s="1"/>
  <c r="H103" s="1"/>
  <c r="C103" i="41" s="1"/>
  <c r="E103" s="1"/>
  <c r="H103" s="1"/>
  <c r="E103" i="38"/>
  <c r="H103" s="1"/>
  <c r="E126" i="35"/>
  <c r="E92" i="16" s="1"/>
  <c r="V123" i="24"/>
  <c r="H83" i="44" s="1"/>
  <c r="F83" s="1"/>
  <c r="Z148" i="24"/>
  <c r="G7" i="19" s="1"/>
  <c r="I7" s="1"/>
  <c r="AM128" i="24"/>
  <c r="AM109"/>
  <c r="Q46"/>
  <c r="V31"/>
  <c r="H22" i="44" s="1"/>
  <c r="F22" s="1"/>
  <c r="V81" i="24"/>
  <c r="H55" i="44" s="1"/>
  <c r="F55" s="1"/>
  <c r="Q148" i="24"/>
  <c r="AM125"/>
  <c r="AM100"/>
  <c r="AM108"/>
  <c r="V55"/>
  <c r="V63"/>
  <c r="AM101"/>
  <c r="AM122"/>
  <c r="AM126"/>
  <c r="V64"/>
  <c r="V130"/>
  <c r="H90" i="44" s="1"/>
  <c r="F90" s="1"/>
  <c r="AM102" i="24"/>
  <c r="AM106"/>
  <c r="V107"/>
  <c r="H75" i="44" s="1"/>
  <c r="F75" s="1"/>
  <c r="V76" i="24"/>
  <c r="H50" i="44" s="1"/>
  <c r="F50" s="1"/>
  <c r="AM121" i="24"/>
  <c r="V37"/>
  <c r="V74"/>
  <c r="H48" i="44" s="1"/>
  <c r="F48" s="1"/>
  <c r="AM127" i="24"/>
  <c r="AM119"/>
  <c r="V101"/>
  <c r="H69" i="44" s="1"/>
  <c r="F69" s="1"/>
  <c r="V105" i="24"/>
  <c r="H73" i="44" s="1"/>
  <c r="F73" s="1"/>
  <c r="V109" i="24"/>
  <c r="H77" i="44" s="1"/>
  <c r="F77" s="1"/>
  <c r="V60" i="24"/>
  <c r="V110"/>
  <c r="H78" i="44" s="1"/>
  <c r="F78" s="1"/>
  <c r="W91" i="24"/>
  <c r="V99"/>
  <c r="H67" i="44" s="1"/>
  <c r="F67" s="1"/>
  <c r="V103" i="24"/>
  <c r="H71" i="44" s="1"/>
  <c r="V54" i="24"/>
  <c r="V58"/>
  <c r="V62"/>
  <c r="V28"/>
  <c r="H19" i="44" s="1"/>
  <c r="F19" s="1"/>
  <c r="V32" i="24"/>
  <c r="H23" i="44" s="1"/>
  <c r="V36" i="24"/>
  <c r="V56"/>
  <c r="V30"/>
  <c r="H21" i="44" s="1"/>
  <c r="F21" s="1"/>
  <c r="Z65" i="24"/>
  <c r="Z91" s="1"/>
  <c r="G11" i="19" s="1"/>
  <c r="H11" s="1"/>
  <c r="D28" s="1"/>
  <c r="F28" s="1"/>
  <c r="V34" i="24"/>
  <c r="H25" i="44" s="1"/>
  <c r="F25" s="1"/>
  <c r="V65" i="24"/>
  <c r="I91"/>
  <c r="I60" i="44" s="1"/>
  <c r="M91" i="24"/>
  <c r="U91"/>
  <c r="H209" i="33"/>
  <c r="C171" i="32"/>
  <c r="E171" s="1"/>
  <c r="E210" s="1"/>
  <c r="E51" i="16" s="1"/>
  <c r="E212" i="36"/>
  <c r="E72" i="16" s="1"/>
  <c r="H171" i="35"/>
  <c r="C159" i="37"/>
  <c r="E159" s="1"/>
  <c r="H159" s="1"/>
  <c r="E209" i="33"/>
  <c r="E28" i="16" s="1"/>
  <c r="H195" i="34"/>
  <c r="C183" i="40"/>
  <c r="E183" s="1"/>
  <c r="H183" s="1"/>
  <c r="H35" i="32"/>
  <c r="C35" i="36" s="1"/>
  <c r="E35" s="1"/>
  <c r="C24"/>
  <c r="E24" s="1"/>
  <c r="H24" s="1"/>
  <c r="U46" i="24"/>
  <c r="M17"/>
  <c r="G148"/>
  <c r="I148" s="1"/>
  <c r="V85"/>
  <c r="H59" i="44" s="1"/>
  <c r="F59" s="1"/>
  <c r="Z46" i="24"/>
  <c r="G9" i="19" s="1"/>
  <c r="AM37" i="24"/>
  <c r="AM17"/>
  <c r="K16" i="44" s="1"/>
  <c r="AH46" i="24"/>
  <c r="AL46"/>
  <c r="AD46"/>
  <c r="E148"/>
  <c r="E91" i="44" s="1"/>
  <c r="AM110" i="24"/>
  <c r="AM65"/>
  <c r="F46"/>
  <c r="I46" s="1"/>
  <c r="I17"/>
  <c r="H126" i="32"/>
  <c r="E126"/>
  <c r="E49" i="16" s="1"/>
  <c r="H125" i="33"/>
  <c r="H16"/>
  <c r="E48"/>
  <c r="E24" i="16" s="1"/>
  <c r="H125" i="8"/>
  <c r="H209"/>
  <c r="C209" i="33" s="1"/>
  <c r="C28" i="16" s="1"/>
  <c r="I9" i="19"/>
  <c r="AN17" i="24"/>
  <c r="L16" i="44" s="1"/>
  <c r="E46" i="24"/>
  <c r="E29" i="44" s="1"/>
  <c r="H9" i="19"/>
  <c r="D26" s="1"/>
  <c r="F26" s="1"/>
  <c r="I11"/>
  <c r="H48" i="8"/>
  <c r="C126" i="32" l="1"/>
  <c r="C49" i="16" s="1"/>
  <c r="H26"/>
  <c r="C125" i="36"/>
  <c r="C70" i="16" s="1"/>
  <c r="H49"/>
  <c r="AM148" i="24"/>
  <c r="K78" i="44"/>
  <c r="I78" s="1"/>
  <c r="AN37" i="24"/>
  <c r="L28" i="44" s="1"/>
  <c r="K28"/>
  <c r="H35"/>
  <c r="F35" s="1"/>
  <c r="H27"/>
  <c r="F27" s="1"/>
  <c r="AN119" i="24"/>
  <c r="L79" i="44" s="1"/>
  <c r="K79"/>
  <c r="AN121" i="24"/>
  <c r="L81" i="44" s="1"/>
  <c r="K81"/>
  <c r="AN102" i="24"/>
  <c r="L70" i="44" s="1"/>
  <c r="M70" s="1"/>
  <c r="K70"/>
  <c r="I70" s="1"/>
  <c r="AN122" i="24"/>
  <c r="L82" i="44" s="1"/>
  <c r="M82" s="1"/>
  <c r="K82"/>
  <c r="I82" s="1"/>
  <c r="AN108" i="24"/>
  <c r="L76" i="44" s="1"/>
  <c r="M76" s="1"/>
  <c r="K76"/>
  <c r="I76" s="1"/>
  <c r="AN125" i="24"/>
  <c r="L85" i="44" s="1"/>
  <c r="K85"/>
  <c r="AN128" i="24"/>
  <c r="L88" i="44" s="1"/>
  <c r="M88" s="1"/>
  <c r="K88"/>
  <c r="C212" i="36"/>
  <c r="C72" i="16" s="1"/>
  <c r="H51"/>
  <c r="AN120" i="24"/>
  <c r="L80" i="44" s="1"/>
  <c r="M80" s="1"/>
  <c r="K80"/>
  <c r="I80" s="1"/>
  <c r="AN103" i="24"/>
  <c r="L71" i="44" s="1"/>
  <c r="M71" s="1"/>
  <c r="K71"/>
  <c r="AN104" i="24"/>
  <c r="L72" i="44" s="1"/>
  <c r="M72" s="1"/>
  <c r="K72"/>
  <c r="I26" i="19"/>
  <c r="H26"/>
  <c r="AM91" i="24"/>
  <c r="K60" i="44" s="1"/>
  <c r="K47"/>
  <c r="I47" s="1"/>
  <c r="I16"/>
  <c r="M16"/>
  <c r="C210" i="32"/>
  <c r="C51" i="16" s="1"/>
  <c r="H28"/>
  <c r="H28" i="19"/>
  <c r="I28"/>
  <c r="AN127" i="24"/>
  <c r="L87" i="44" s="1"/>
  <c r="K87"/>
  <c r="H28"/>
  <c r="F28" s="1"/>
  <c r="H36"/>
  <c r="F36" s="1"/>
  <c r="AN106" i="24"/>
  <c r="L74" i="44" s="1"/>
  <c r="M74" s="1"/>
  <c r="K74"/>
  <c r="I74" s="1"/>
  <c r="AN126" i="24"/>
  <c r="L86" i="44" s="1"/>
  <c r="M86" s="1"/>
  <c r="K86"/>
  <c r="I86" s="1"/>
  <c r="AN101" i="24"/>
  <c r="L69" i="44" s="1"/>
  <c r="M69" s="1"/>
  <c r="K69"/>
  <c r="I69" s="1"/>
  <c r="AN100" i="24"/>
  <c r="L68" i="44" s="1"/>
  <c r="M68" s="1"/>
  <c r="K68"/>
  <c r="I68" s="1"/>
  <c r="AN109" i="24"/>
  <c r="L77" i="44" s="1"/>
  <c r="M77" s="1"/>
  <c r="K77"/>
  <c r="I77" s="1"/>
  <c r="AN124" i="24"/>
  <c r="L84" i="44" s="1"/>
  <c r="M84" s="1"/>
  <c r="K84"/>
  <c r="I84" s="1"/>
  <c r="AN129" i="24"/>
  <c r="L89" i="44" s="1"/>
  <c r="K89"/>
  <c r="M17"/>
  <c r="I17"/>
  <c r="M25"/>
  <c r="I25"/>
  <c r="M21"/>
  <c r="I21"/>
  <c r="I57"/>
  <c r="M57"/>
  <c r="I10"/>
  <c r="M10"/>
  <c r="I6"/>
  <c r="M6"/>
  <c r="M4"/>
  <c r="I4"/>
  <c r="I54"/>
  <c r="M54"/>
  <c r="I49"/>
  <c r="M49"/>
  <c r="I53"/>
  <c r="M53"/>
  <c r="I66"/>
  <c r="M66"/>
  <c r="I83"/>
  <c r="M83"/>
  <c r="I59"/>
  <c r="M59"/>
  <c r="I52"/>
  <c r="M52"/>
  <c r="M35"/>
  <c r="I35"/>
  <c r="I55"/>
  <c r="M55"/>
  <c r="M27"/>
  <c r="I27"/>
  <c r="M19"/>
  <c r="I19"/>
  <c r="M50"/>
  <c r="H7" i="19"/>
  <c r="D24" s="1"/>
  <c r="F24" s="1"/>
  <c r="I24" s="1"/>
  <c r="M23" i="44"/>
  <c r="M51"/>
  <c r="V148" i="24"/>
  <c r="H124" i="39"/>
  <c r="H155" i="16" s="1"/>
  <c r="E125" i="40"/>
  <c r="E198" i="16" s="1"/>
  <c r="H24" i="19"/>
  <c r="H212" i="36"/>
  <c r="C212" i="35" s="1"/>
  <c r="C94" i="16" s="1"/>
  <c r="C125" i="34"/>
  <c r="C176" i="16" s="1"/>
  <c r="C125" i="40"/>
  <c r="C198" i="16" s="1"/>
  <c r="H176"/>
  <c r="C126" i="35"/>
  <c r="C92" i="16" s="1"/>
  <c r="H70"/>
  <c r="C124" i="39"/>
  <c r="C155" i="16" s="1"/>
  <c r="H134"/>
  <c r="C125" i="38"/>
  <c r="C134" i="16" s="1"/>
  <c r="H115"/>
  <c r="V17" i="24"/>
  <c r="G8" i="15"/>
  <c r="I8" s="1"/>
  <c r="C125" i="37"/>
  <c r="C115" i="16" s="1"/>
  <c r="E89" i="37"/>
  <c r="E125" s="1"/>
  <c r="E115" i="16" s="1"/>
  <c r="C113" i="42"/>
  <c r="E113" s="1"/>
  <c r="H125" i="40"/>
  <c r="E125" i="36"/>
  <c r="E70" i="16" s="1"/>
  <c r="E101" i="38"/>
  <c r="H101" s="1"/>
  <c r="C100" i="39"/>
  <c r="E100" s="1"/>
  <c r="H100" s="1"/>
  <c r="C101" i="34" s="1"/>
  <c r="E101" s="1"/>
  <c r="H101" s="1"/>
  <c r="C101" i="40" s="1"/>
  <c r="E101" s="1"/>
  <c r="H101" s="1"/>
  <c r="C101" i="42" s="1"/>
  <c r="E101" s="1"/>
  <c r="H101" s="1"/>
  <c r="C101" i="41" s="1"/>
  <c r="E101" s="1"/>
  <c r="H101" s="1"/>
  <c r="AN46" i="24"/>
  <c r="V91"/>
  <c r="C159" i="38"/>
  <c r="E159" s="1"/>
  <c r="H159" s="1"/>
  <c r="H170" i="37"/>
  <c r="C170"/>
  <c r="E170" s="1"/>
  <c r="E209" s="1"/>
  <c r="E117" i="16" s="1"/>
  <c r="H212" i="35"/>
  <c r="C195" i="40"/>
  <c r="E195" s="1"/>
  <c r="H195"/>
  <c r="C183" i="42"/>
  <c r="C24" i="35"/>
  <c r="E24" s="1"/>
  <c r="H24" s="1"/>
  <c r="H35" i="36"/>
  <c r="C35" i="35" s="1"/>
  <c r="E35" s="1"/>
  <c r="H7" i="16"/>
  <c r="C48" i="33"/>
  <c r="C24" i="16" s="1"/>
  <c r="H48" i="33"/>
  <c r="C16" i="32"/>
  <c r="E16" s="1"/>
  <c r="AM46" i="24"/>
  <c r="AN110"/>
  <c r="AN65"/>
  <c r="E10" i="15"/>
  <c r="E6"/>
  <c r="AN148" i="24" l="1"/>
  <c r="L78" i="44"/>
  <c r="M78" s="1"/>
  <c r="H10" i="15"/>
  <c r="L29" i="44"/>
  <c r="V46" i="24"/>
  <c r="H16" i="44"/>
  <c r="F16" s="1"/>
  <c r="G6" i="15"/>
  <c r="I6" s="1"/>
  <c r="K91" i="44"/>
  <c r="AN91" i="24"/>
  <c r="L47" i="44"/>
  <c r="M47" s="1"/>
  <c r="G10" i="15"/>
  <c r="K29" i="44"/>
  <c r="C48" i="32"/>
  <c r="C47" i="16" s="1"/>
  <c r="H24"/>
  <c r="F8" i="15"/>
  <c r="H60" i="44"/>
  <c r="I87"/>
  <c r="M87"/>
  <c r="I85"/>
  <c r="M85"/>
  <c r="I81"/>
  <c r="M81"/>
  <c r="I79"/>
  <c r="M79"/>
  <c r="M28"/>
  <c r="I28"/>
  <c r="I10" i="15"/>
  <c r="M89" i="44"/>
  <c r="F6" i="15"/>
  <c r="H91" i="44"/>
  <c r="H72" i="16"/>
  <c r="C125" i="42"/>
  <c r="C220" i="16" s="1"/>
  <c r="H198"/>
  <c r="C209" i="37"/>
  <c r="C117" i="16" s="1"/>
  <c r="H94"/>
  <c r="H113" i="42"/>
  <c r="E125"/>
  <c r="E220" i="16" s="1"/>
  <c r="H170" i="38"/>
  <c r="C158" i="39"/>
  <c r="E158" s="1"/>
  <c r="H158" s="1"/>
  <c r="H209" i="37"/>
  <c r="C170" i="38"/>
  <c r="E170" s="1"/>
  <c r="E209" s="1"/>
  <c r="E136" i="16" s="1"/>
  <c r="C195" i="42"/>
  <c r="E195" s="1"/>
  <c r="E183"/>
  <c r="H183" s="1"/>
  <c r="C24" i="37"/>
  <c r="H35" i="35"/>
  <c r="C35" i="37" s="1"/>
  <c r="H16" i="32"/>
  <c r="E48"/>
  <c r="E47" i="16" s="1"/>
  <c r="C123" i="8"/>
  <c r="C99"/>
  <c r="D99"/>
  <c r="D123"/>
  <c r="E123"/>
  <c r="E99"/>
  <c r="F123"/>
  <c r="F99"/>
  <c r="G99"/>
  <c r="G123"/>
  <c r="H99"/>
  <c r="H123"/>
  <c r="H98"/>
  <c r="H122"/>
  <c r="C181"/>
  <c r="C207"/>
  <c r="D181"/>
  <c r="D207"/>
  <c r="E181"/>
  <c r="E207"/>
  <c r="F207"/>
  <c r="F181"/>
  <c r="G207"/>
  <c r="G181"/>
  <c r="H207"/>
  <c r="H181"/>
  <c r="C99" i="33"/>
  <c r="C123"/>
  <c r="D123"/>
  <c r="D99"/>
  <c r="E123"/>
  <c r="E99"/>
  <c r="F123"/>
  <c r="F99"/>
  <c r="G99"/>
  <c r="G123"/>
  <c r="H123"/>
  <c r="H99"/>
  <c r="C207"/>
  <c r="C181"/>
  <c r="D181"/>
  <c r="D207"/>
  <c r="E181"/>
  <c r="E207"/>
  <c r="F181"/>
  <c r="F207"/>
  <c r="G207"/>
  <c r="G181"/>
  <c r="H181"/>
  <c r="H207"/>
  <c r="C124" i="32"/>
  <c r="C99"/>
  <c r="D99"/>
  <c r="D124"/>
  <c r="E124"/>
  <c r="E99"/>
  <c r="F99"/>
  <c r="F124"/>
  <c r="G124"/>
  <c r="G99"/>
  <c r="H99"/>
  <c r="H124"/>
  <c r="C208"/>
  <c r="C182"/>
  <c r="D208"/>
  <c r="D182"/>
  <c r="E182"/>
  <c r="E208"/>
  <c r="F182"/>
  <c r="F208"/>
  <c r="G182"/>
  <c r="G208"/>
  <c r="H182"/>
  <c r="H208"/>
  <c r="H122" i="36"/>
  <c r="H97"/>
  <c r="H181"/>
  <c r="H209"/>
  <c r="C123"/>
  <c r="C98"/>
  <c r="D98"/>
  <c r="D123"/>
  <c r="E123"/>
  <c r="E98"/>
  <c r="F98"/>
  <c r="F123"/>
  <c r="G98"/>
  <c r="G123"/>
  <c r="H123"/>
  <c r="H98"/>
  <c r="C210"/>
  <c r="C182"/>
  <c r="D210"/>
  <c r="D182"/>
  <c r="E182"/>
  <c r="E210"/>
  <c r="F210"/>
  <c r="F182"/>
  <c r="G182"/>
  <c r="G210"/>
  <c r="H182"/>
  <c r="H210"/>
  <c r="H123" i="35"/>
  <c r="H99"/>
  <c r="C100"/>
  <c r="C124"/>
  <c r="D124"/>
  <c r="D100"/>
  <c r="E124"/>
  <c r="E100"/>
  <c r="F100"/>
  <c r="F124"/>
  <c r="G100"/>
  <c r="G124"/>
  <c r="H124"/>
  <c r="H100"/>
  <c r="C210"/>
  <c r="C183"/>
  <c r="D183"/>
  <c r="D210"/>
  <c r="E210"/>
  <c r="E183"/>
  <c r="F183"/>
  <c r="F210"/>
  <c r="G210"/>
  <c r="G183"/>
  <c r="H210"/>
  <c r="H183"/>
  <c r="H209"/>
  <c r="H182"/>
  <c r="C99" i="37"/>
  <c r="C123"/>
  <c r="D123"/>
  <c r="D99"/>
  <c r="E123"/>
  <c r="E99"/>
  <c r="F99"/>
  <c r="F123"/>
  <c r="G99"/>
  <c r="G123"/>
  <c r="H123"/>
  <c r="H99"/>
  <c r="C207"/>
  <c r="C181"/>
  <c r="D181"/>
  <c r="D207"/>
  <c r="E181"/>
  <c r="E207"/>
  <c r="F181"/>
  <c r="F207"/>
  <c r="G181"/>
  <c r="G207"/>
  <c r="H207"/>
  <c r="H181"/>
  <c r="H98"/>
  <c r="H122"/>
  <c r="H206"/>
  <c r="H180"/>
  <c r="H98" i="38"/>
  <c r="H122"/>
  <c r="H180"/>
  <c r="H206"/>
  <c r="C123"/>
  <c r="C99"/>
  <c r="D123"/>
  <c r="D99"/>
  <c r="E123"/>
  <c r="E99"/>
  <c r="F99"/>
  <c r="F123"/>
  <c r="G123"/>
  <c r="G99"/>
  <c r="H123"/>
  <c r="H99"/>
  <c r="C207"/>
  <c r="C181"/>
  <c r="D181"/>
  <c r="D207"/>
  <c r="E207"/>
  <c r="E181"/>
  <c r="F207"/>
  <c r="F181"/>
  <c r="G207"/>
  <c r="G181"/>
  <c r="H207"/>
  <c r="H181"/>
  <c r="H121" i="39"/>
  <c r="H97"/>
  <c r="H179"/>
  <c r="H205"/>
  <c r="C122"/>
  <c r="C98"/>
  <c r="D122"/>
  <c r="D98"/>
  <c r="E98"/>
  <c r="E122"/>
  <c r="F122"/>
  <c r="F98"/>
  <c r="G122"/>
  <c r="G98"/>
  <c r="H122"/>
  <c r="H98"/>
  <c r="C180"/>
  <c r="C206"/>
  <c r="D180"/>
  <c r="D206"/>
  <c r="E180"/>
  <c r="E206"/>
  <c r="F206"/>
  <c r="F180"/>
  <c r="G206"/>
  <c r="G180"/>
  <c r="H206"/>
  <c r="H180"/>
  <c r="H98" i="34"/>
  <c r="H122"/>
  <c r="C123"/>
  <c r="C99"/>
  <c r="D99"/>
  <c r="D123"/>
  <c r="E123"/>
  <c r="E99"/>
  <c r="F99"/>
  <c r="F123"/>
  <c r="G99"/>
  <c r="G123"/>
  <c r="H99"/>
  <c r="H123"/>
  <c r="C181"/>
  <c r="C207"/>
  <c r="D181"/>
  <c r="D207"/>
  <c r="E207"/>
  <c r="E181"/>
  <c r="F207"/>
  <c r="F181"/>
  <c r="G181"/>
  <c r="G207"/>
  <c r="H181"/>
  <c r="H207"/>
  <c r="H98" i="40"/>
  <c r="H122"/>
  <c r="C123"/>
  <c r="C99"/>
  <c r="D99"/>
  <c r="D123"/>
  <c r="E123"/>
  <c r="E99"/>
  <c r="F123"/>
  <c r="F99"/>
  <c r="G123"/>
  <c r="G99"/>
  <c r="H123"/>
  <c r="H99"/>
  <c r="H206"/>
  <c r="H180"/>
  <c r="C207"/>
  <c r="C181"/>
  <c r="D181"/>
  <c r="D207"/>
  <c r="E207"/>
  <c r="E181"/>
  <c r="F181"/>
  <c r="F207"/>
  <c r="G207"/>
  <c r="G181"/>
  <c r="H181"/>
  <c r="H207"/>
  <c r="H122" i="42"/>
  <c r="H98"/>
  <c r="C123"/>
  <c r="C99"/>
  <c r="D123"/>
  <c r="D99"/>
  <c r="E99"/>
  <c r="E123"/>
  <c r="F99"/>
  <c r="F123"/>
  <c r="G99"/>
  <c r="G123"/>
  <c r="H99"/>
  <c r="H123"/>
  <c r="H180"/>
  <c r="H206"/>
  <c r="C181"/>
  <c r="C207"/>
  <c r="D207"/>
  <c r="D181"/>
  <c r="E181"/>
  <c r="E207"/>
  <c r="F207"/>
  <c r="F181"/>
  <c r="G207"/>
  <c r="G181"/>
  <c r="H181"/>
  <c r="H207"/>
  <c r="H122" i="41"/>
  <c r="H98"/>
  <c r="H206"/>
  <c r="H180"/>
  <c r="C123"/>
  <c r="C99"/>
  <c r="D123"/>
  <c r="D99"/>
  <c r="E123"/>
  <c r="E99"/>
  <c r="F99"/>
  <c r="F123"/>
  <c r="G99"/>
  <c r="G123"/>
  <c r="H99"/>
  <c r="H123"/>
  <c r="C181"/>
  <c r="C207"/>
  <c r="D207"/>
  <c r="D181"/>
  <c r="E207"/>
  <c r="E181"/>
  <c r="F181"/>
  <c r="F207"/>
  <c r="G181"/>
  <c r="G207"/>
  <c r="H181"/>
  <c r="H207"/>
  <c r="H123" i="32"/>
  <c r="H98"/>
  <c r="H207"/>
  <c r="H181"/>
  <c r="C100" i="41"/>
  <c r="C100" i="34"/>
  <c r="F100"/>
  <c r="C99" i="39"/>
  <c r="C101" i="35"/>
  <c r="C99" i="36"/>
  <c r="C100" i="33"/>
  <c r="H98"/>
  <c r="H122"/>
  <c r="H8" i="15" l="1"/>
  <c r="L60" i="44"/>
  <c r="F10" i="15"/>
  <c r="H29" i="44"/>
  <c r="F29" s="1"/>
  <c r="H45"/>
  <c r="F45" s="1"/>
  <c r="H6" i="15"/>
  <c r="L91" i="44"/>
  <c r="M29"/>
  <c r="I29"/>
  <c r="C209" i="38"/>
  <c r="C136" i="16" s="1"/>
  <c r="H117"/>
  <c r="C113" i="41"/>
  <c r="E113" s="1"/>
  <c r="H125" i="42"/>
  <c r="C169" i="39"/>
  <c r="E169" s="1"/>
  <c r="E208" s="1"/>
  <c r="E157" i="16" s="1"/>
  <c r="H209" i="38"/>
  <c r="C159" i="34"/>
  <c r="E159" s="1"/>
  <c r="H159" s="1"/>
  <c r="H169" i="39"/>
  <c r="C183" i="41"/>
  <c r="E183" s="1"/>
  <c r="H183" s="1"/>
  <c r="H195" s="1"/>
  <c r="H195" i="42"/>
  <c r="C24" i="38"/>
  <c r="E24" s="1"/>
  <c r="H24" s="1"/>
  <c r="E24" i="37"/>
  <c r="H24" s="1"/>
  <c r="H35" s="1"/>
  <c r="C35" i="38"/>
  <c r="E35" s="1"/>
  <c r="E35" i="37"/>
  <c r="C16" i="36"/>
  <c r="E16" s="1"/>
  <c r="H48" i="32"/>
  <c r="C45" i="36" l="1"/>
  <c r="C68" i="16" s="1"/>
  <c r="H47"/>
  <c r="C208" i="39"/>
  <c r="C157" i="16" s="1"/>
  <c r="H136"/>
  <c r="C125" i="41"/>
  <c r="C242" i="16" s="1"/>
  <c r="H220"/>
  <c r="H113" i="41"/>
  <c r="H125" s="1"/>
  <c r="H242" i="16" s="1"/>
  <c r="E125" i="41"/>
  <c r="E242" i="16" s="1"/>
  <c r="C170" i="34"/>
  <c r="E170" s="1"/>
  <c r="E209" s="1"/>
  <c r="E178" i="16" s="1"/>
  <c r="H208" i="39"/>
  <c r="H170" i="34"/>
  <c r="C159" i="40"/>
  <c r="E159" s="1"/>
  <c r="H159" s="1"/>
  <c r="C195" i="41"/>
  <c r="E195" s="1"/>
  <c r="C24" i="39"/>
  <c r="E24" s="1"/>
  <c r="H24" s="1"/>
  <c r="H35" i="38"/>
  <c r="C35" i="39" s="1"/>
  <c r="E35" s="1"/>
  <c r="H16" i="36"/>
  <c r="E45"/>
  <c r="E68" i="16" s="1"/>
  <c r="C209" i="34" l="1"/>
  <c r="C178" i="16" s="1"/>
  <c r="H157"/>
  <c r="C170" i="40"/>
  <c r="E170" s="1"/>
  <c r="E209" s="1"/>
  <c r="E200" i="16" s="1"/>
  <c r="H209" i="34"/>
  <c r="C159" i="42"/>
  <c r="E159" s="1"/>
  <c r="H159" s="1"/>
  <c r="H170" i="40"/>
  <c r="C24" i="34"/>
  <c r="E24" s="1"/>
  <c r="H24" s="1"/>
  <c r="H35" i="39"/>
  <c r="C35" i="34" s="1"/>
  <c r="E35" s="1"/>
  <c r="H45" i="36"/>
  <c r="C16" i="35"/>
  <c r="E16" s="1"/>
  <c r="C48" l="1"/>
  <c r="C90" i="16" s="1"/>
  <c r="H68"/>
  <c r="C209" i="40"/>
  <c r="C200" i="16" s="1"/>
  <c r="H178"/>
  <c r="H170" i="42"/>
  <c r="C159" i="41"/>
  <c r="E159" s="1"/>
  <c r="H159" s="1"/>
  <c r="H170" s="1"/>
  <c r="H209" s="1"/>
  <c r="H244" i="16" s="1"/>
  <c r="C170" i="42"/>
  <c r="E170" s="1"/>
  <c r="E209" s="1"/>
  <c r="E222" i="16" s="1"/>
  <c r="H209" i="40"/>
  <c r="H35" i="34"/>
  <c r="C35" i="40" s="1"/>
  <c r="E35" s="1"/>
  <c r="C24"/>
  <c r="E24" s="1"/>
  <c r="H24" s="1"/>
  <c r="H16" i="35"/>
  <c r="E48"/>
  <c r="E90" i="16" s="1"/>
  <c r="C209" i="42" l="1"/>
  <c r="C222" i="16" s="1"/>
  <c r="H200"/>
  <c r="C170" i="41"/>
  <c r="E170" s="1"/>
  <c r="E209" s="1"/>
  <c r="E244" i="16" s="1"/>
  <c r="H209" i="42"/>
  <c r="C24"/>
  <c r="E24" s="1"/>
  <c r="H24" s="1"/>
  <c r="H35" i="40"/>
  <c r="C35" i="42" s="1"/>
  <c r="E35" s="1"/>
  <c r="C16" i="37"/>
  <c r="E16" s="1"/>
  <c r="H48" i="35"/>
  <c r="C48" i="37" l="1"/>
  <c r="C113" i="16" s="1"/>
  <c r="H90"/>
  <c r="C209" i="41"/>
  <c r="C244" i="16" s="1"/>
  <c r="H222"/>
  <c r="C24" i="41"/>
  <c r="E24" s="1"/>
  <c r="H24" s="1"/>
  <c r="H35" s="1"/>
  <c r="H35" i="42"/>
  <c r="C35" i="41" s="1"/>
  <c r="E35" s="1"/>
  <c r="H16" i="37"/>
  <c r="E48"/>
  <c r="E113" i="16" s="1"/>
  <c r="H48" i="37" l="1"/>
  <c r="C16" i="38"/>
  <c r="E16" s="1"/>
  <c r="C48" l="1"/>
  <c r="C132" i="16" s="1"/>
  <c r="H113"/>
  <c r="H16" i="38"/>
  <c r="E48"/>
  <c r="E132" i="16" s="1"/>
  <c r="H48" i="38" l="1"/>
  <c r="C16" i="39"/>
  <c r="E16" s="1"/>
  <c r="C44" l="1"/>
  <c r="C153" i="16" s="1"/>
  <c r="H132"/>
  <c r="H16" i="39"/>
  <c r="E44"/>
  <c r="E153" i="16" s="1"/>
  <c r="H44" i="39" l="1"/>
  <c r="C16" i="34"/>
  <c r="E16" s="1"/>
  <c r="C48" l="1"/>
  <c r="C174" i="16" s="1"/>
  <c r="H153"/>
  <c r="H16" i="34"/>
  <c r="E48"/>
  <c r="E174" i="16" s="1"/>
  <c r="H48" i="34" l="1"/>
  <c r="C16" i="40"/>
  <c r="E16" s="1"/>
  <c r="C48" l="1"/>
  <c r="C196" i="16" s="1"/>
  <c r="H174"/>
  <c r="H16" i="40"/>
  <c r="E48"/>
  <c r="E196" i="16" s="1"/>
  <c r="H48" i="40" l="1"/>
  <c r="C16" i="42"/>
  <c r="E16" s="1"/>
  <c r="C48" l="1"/>
  <c r="C218" i="16" s="1"/>
  <c r="H196"/>
  <c r="H16" i="42"/>
  <c r="E48"/>
  <c r="E218" i="16" s="1"/>
  <c r="H48" i="42" l="1"/>
  <c r="C16" i="41"/>
  <c r="E16" s="1"/>
  <c r="C48" l="1"/>
  <c r="C240" i="16" s="1"/>
  <c r="H218"/>
  <c r="H16" i="41"/>
  <c r="H48" s="1"/>
  <c r="H240" i="16" s="1"/>
  <c r="E48" i="41"/>
  <c r="E240" i="16" s="1"/>
  <c r="A99" i="33"/>
  <c r="A76"/>
  <c r="A76" i="35"/>
  <c r="A100"/>
  <c r="B100" i="40"/>
  <c r="B77"/>
  <c r="A181" i="39"/>
  <c r="A157"/>
  <c r="B184" i="35"/>
  <c r="B159"/>
  <c r="A158" i="38"/>
  <c r="A182"/>
  <c r="A182" i="8"/>
  <c r="A158"/>
  <c r="B182" i="34"/>
  <c r="B158"/>
  <c r="A159" i="32"/>
  <c r="A183"/>
  <c r="B77" i="38"/>
  <c r="B100"/>
  <c r="A77" i="35"/>
  <c r="A101"/>
  <c r="A100" i="33"/>
  <c r="A77"/>
  <c r="A184" i="35"/>
  <c r="A159"/>
  <c r="H180" i="33"/>
  <c r="H156"/>
  <c r="H206"/>
  <c r="H180" i="8"/>
  <c r="H156"/>
  <c r="H206"/>
  <c r="A76" i="32"/>
  <c r="A99"/>
  <c r="A76" i="40"/>
  <c r="A99"/>
  <c r="A99" i="39"/>
  <c r="A76"/>
  <c r="B77" i="34"/>
  <c r="B100"/>
  <c r="A158" i="37"/>
  <c r="A182"/>
  <c r="A181" i="33"/>
  <c r="A157"/>
  <c r="A100" i="32"/>
  <c r="A77"/>
  <c r="A158" i="40"/>
  <c r="A182"/>
  <c r="A157" i="34"/>
  <c r="A181"/>
  <c r="A77" i="40"/>
  <c r="A100"/>
  <c r="A98" i="39"/>
  <c r="A75"/>
  <c r="A99" i="38"/>
  <c r="A76"/>
  <c r="B99" i="36"/>
  <c r="B75"/>
  <c r="B77" i="35"/>
  <c r="B101"/>
  <c r="A76" i="34"/>
  <c r="A99"/>
  <c r="A158" i="33"/>
  <c r="A182"/>
  <c r="A76" i="8"/>
  <c r="A99"/>
  <c r="B158"/>
  <c r="B182"/>
  <c r="B158" i="41"/>
  <c r="B182"/>
  <c r="B182" i="38"/>
  <c r="B158"/>
  <c r="A100"/>
  <c r="A77"/>
  <c r="B77" i="41"/>
  <c r="B100"/>
  <c r="A181" i="42"/>
  <c r="A157"/>
  <c r="A181" i="38"/>
  <c r="A157"/>
  <c r="A181" i="41"/>
  <c r="A157"/>
  <c r="A100"/>
  <c r="A77"/>
  <c r="A77" i="8"/>
  <c r="A100"/>
  <c r="A158" i="32"/>
  <c r="A182"/>
  <c r="A77" i="37"/>
  <c r="A100"/>
  <c r="A158" i="42"/>
  <c r="A182"/>
  <c r="A181" i="40"/>
  <c r="A157"/>
  <c r="B100" i="33"/>
  <c r="B77"/>
  <c r="A76" i="37"/>
  <c r="A99"/>
  <c r="B77"/>
  <c r="B100"/>
  <c r="A182" i="34"/>
  <c r="A158"/>
  <c r="A98" i="36"/>
  <c r="A74"/>
  <c r="A183"/>
  <c r="A158"/>
  <c r="B100" i="42"/>
  <c r="B77"/>
  <c r="A157" i="37"/>
  <c r="A181"/>
  <c r="B182" i="33"/>
  <c r="B158"/>
  <c r="B158" i="36"/>
  <c r="B183"/>
  <c r="A75"/>
  <c r="A99"/>
  <c r="A181" i="8"/>
  <c r="A157"/>
  <c r="B182" i="37"/>
  <c r="B158"/>
  <c r="A77" i="34"/>
  <c r="A100"/>
  <c r="A158" i="41"/>
  <c r="A182"/>
  <c r="H206" i="34"/>
  <c r="H180"/>
  <c r="H156"/>
  <c r="A77" i="42"/>
  <c r="A100"/>
  <c r="B76" i="39"/>
  <c r="B99"/>
  <c r="A76" i="41"/>
  <c r="A99"/>
  <c r="B182" i="40"/>
  <c r="B158"/>
  <c r="B183" i="32"/>
  <c r="B159"/>
  <c r="A76" i="42"/>
  <c r="A99"/>
  <c r="B77" i="32"/>
  <c r="B100"/>
  <c r="A182" i="36"/>
  <c r="A157"/>
  <c r="B181" i="39"/>
  <c r="B157"/>
  <c r="B77" i="8"/>
  <c r="B100"/>
  <c r="A156" i="39"/>
  <c r="A180"/>
  <c r="A183" i="35"/>
  <c r="A158"/>
  <c r="B158" i="42"/>
  <c r="B182"/>
  <c r="G158" i="34"/>
</calcChain>
</file>

<file path=xl/sharedStrings.xml><?xml version="1.0" encoding="utf-8"?>
<sst xmlns="http://schemas.openxmlformats.org/spreadsheetml/2006/main" count="2357" uniqueCount="352">
  <si>
    <t>†.Îú.</t>
  </si>
  <si>
    <t>¯ÖÓ.ÃÖ.“Öê ­ÖÖÓ¾Ö</t>
  </si>
  <si>
    <t xml:space="preserve">²Öß›ü </t>
  </si>
  <si>
    <t xml:space="preserve">†Ó²ÖÖ•ÖÖêÖÖ‡Ô </t>
  </si>
  <si>
    <t xml:space="preserve">†ÖÂ™üß </t>
  </si>
  <si>
    <t xml:space="preserve">Öê¾Ö¸üÖ‡Ô </t>
  </si>
  <si>
    <t xml:space="preserve">êú•Ö </t>
  </si>
  <si>
    <t xml:space="preserve">´ÖÖ•Ö»ÖÖÖÓ¾Ö </t>
  </si>
  <si>
    <t xml:space="preserve">¯ÖÖ™üÖê¤üÖ </t>
  </si>
  <si>
    <t xml:space="preserve">¯Ö¸üôûß </t>
  </si>
  <si>
    <t xml:space="preserve">¬ÖÖ¹ý¸ü </t>
  </si>
  <si>
    <t xml:space="preserve">¾Ö›ü¾ÖÖß </t>
  </si>
  <si>
    <t>×¿Ö¹ý¸ü (úÖ.)</t>
  </si>
  <si>
    <t xml:space="preserve">‹æúÖ </t>
  </si>
  <si>
    <t xml:space="preserve">ÃÖÖ´ÖÖ­µÖ ¯ÖÏ¿ÖÖÃÖ­Ö </t>
  </si>
  <si>
    <t xml:space="preserve">×¾Ö¢Ö ×¾Ö³ÖÖÖ </t>
  </si>
  <si>
    <t xml:space="preserve">»Ö‘Öã ¯ÖÖ™ü²ÖÓ¬ÖÖ¸êü </t>
  </si>
  <si>
    <t>²ÖÖÓ¬ÖúÖ´Ö Îú.1</t>
  </si>
  <si>
    <t>²ÖÖÓ¬ÖúÖ´Ö Îú.2</t>
  </si>
  <si>
    <t xml:space="preserve">×¿ÖÖÖ ×¾Ö³ÖÖÖ </t>
  </si>
  <si>
    <t xml:space="preserve">ÃÖ´ÖÖ•Ö ú»µÖÖÖ </t>
  </si>
  <si>
    <t>¯Ö¿ÖãÃÖÓ¾Ö¬ÖÔ­Ö</t>
  </si>
  <si>
    <t xml:space="preserve">éú×ÂÖ ×¾Ö³ÖÖÖ </t>
  </si>
  <si>
    <t xml:space="preserve">†Ö¸üÖêµÖ ×¿ÖÖÖ </t>
  </si>
  <si>
    <t xml:space="preserve">´Ö×Æü»ÖÖ ²ÖÖ.ú. </t>
  </si>
  <si>
    <t xml:space="preserve">ÖÏÖ.¯ÖÖ.¯Öã. </t>
  </si>
  <si>
    <t xml:space="preserve">¯ÖÓ“ÖÖµÖŸÖ </t>
  </si>
  <si>
    <t>ŸÖ¯Ö×¿Ö»Ö</t>
  </si>
  <si>
    <t>Ã£ÖÖ×­Öú ×­Ö¬Öß »ÖêÖÖ</t>
  </si>
  <si>
    <t>´ÖÖ»ÖêÖÖúÖ¸ü ­ÖÖÖ¯Öæ¸ü</t>
  </si>
  <si>
    <t>¯ÖÓ“ÖÖµÖŸÖ ¸üÖ•Ö ÃÖ×´ÖŸÖß</t>
  </si>
  <si>
    <t>´ÖãµÖ »ÖêÖÖ ¾Ö ×¾Ö¢Ö †×¬ÖúÖ¸üß</t>
  </si>
  <si>
    <t>×•Ö»ÆüÖ ¯Ö×¸üÂÖ¤ü,²Öß›ü</t>
  </si>
  <si>
    <t xml:space="preserve">¯Ö¿ÖãÃÖÓ¾Ö¬ÖÔ­Ö </t>
  </si>
  <si>
    <t>éú×ÂÖ ×¾Ö³ÖÖÖ</t>
  </si>
  <si>
    <t>´Ö×Æü»ÖÖ ²ÖÖ.ú.</t>
  </si>
  <si>
    <t>ÖÏÖ.¯ÖÖ.¯Öã</t>
  </si>
  <si>
    <t>¿Öê¸üÖ</t>
  </si>
  <si>
    <t>‹ãúÖ ¯ÖÏ»ÖÓ×²ÖŸÖ ¯Ö×¸ü“”êû¤ü</t>
  </si>
  <si>
    <t xml:space="preserve">×¾Ö³ÖÖÖÖ“Öê ­ÖÖÓ¾Ö </t>
  </si>
  <si>
    <t>†.ú.</t>
  </si>
  <si>
    <t>¾ÖÂÖÔ</t>
  </si>
  <si>
    <t>†ÖÖê¯ÖÖ“Öê ×¾Ö¾Ö¸üÖ</t>
  </si>
  <si>
    <t>¯Ö×¸ü“”êû¤üÖ“Öê  £ÖÖê›üŒµÖÖŸÖ ×¾Ö¾Ö¸üÖ</t>
  </si>
  <si>
    <t>†ØŸÖ´Ö †´ÖÖ­µÖ ¸üŒŒ´Ö</t>
  </si>
  <si>
    <t>ŸÖÖŸ¯Öã¸üŸÖß †´ÖÖ­µÖ ¸üŒŒ´Ö</t>
  </si>
  <si>
    <t>‡ŸÖ¸ü</t>
  </si>
  <si>
    <t>*Ã£ÖÖ×­Öú ×­Ö¬Öß »ÖêÖÖ ¯Ö×¸üÖÖ ¾Ö ¯ÖÓ.¸üÖ.ÃÖ. ¯Öã­ÖÙ¾Ö»ÖÖêú­Ö †Æü¾ÖÖ»Öß»Ö ¯Ö×¸ü“”êû¤üÖ“Öê Ã¾ÖŸÖÓ¡Ö ×¾Ö¾Ö¸üÖ¯Ö¡ÖÖŸÖ ´ÖÖ×ÆüŸÖß ªÖ¾Öß.</t>
  </si>
  <si>
    <t>»Öê.¯Ö.†. ¯Ö×¸ü“”êû¤ü Îú´ÖÖú</t>
  </si>
  <si>
    <t>¯ÖÓ.¸üÖ.ÃÖ. ¯Ö×¸ü“”êû¤ü Îú´ÖÖÓú</t>
  </si>
  <si>
    <t xml:space="preserve">*Ã£ÖÖ×­Öú ×­Ö¬Öß »ÖêÖÖ¯Ö×¸üÖÖ †Æü¾ÖÖ»Ö ÃÖ­Ö 2012-13 †Öê¸ü ¯ÖÏ»ÖÓ×²ÖŸÖ ¯Ö×¸ü“”êû¤ü ×¾Ö¾Ö¸üÖ¯Ö¡Ö </t>
  </si>
  <si>
    <t>**†×­ÖµÖ´ÖßŸÖŸÖÖ</t>
  </si>
  <si>
    <t xml:space="preserve">** Ö´ÖÖ¯Ö­Ö, úÖµÖÖì¢Ö¸ü ´ÖÖ­µÖŸÖÖ, ¾ÖÃÖã»Öß ,‡ŸÖ¸ü </t>
  </si>
  <si>
    <t>ú´ÖÔ“ÖÖ¸üß/Óú¡ÖÖ™ü¤üÖ¸ü ‡.ú›üß»Ö ¾ÖÃÖã»Öß“Öß ¸üŒú´Ö</t>
  </si>
  <si>
    <t>úÖµÖÖÔ»ÖµÖ/×¾Ö³ÖÖÖ ¯ÖÏ´ÖãÖ</t>
  </si>
  <si>
    <t>×¾Ö³ÖÖÖ/¯Ö.ÃÖ.“Öê ­ÖÖÓ¾Ö</t>
  </si>
  <si>
    <t>†­Öã¯ÖÖ»Ö­Ö ÃÖÖ¤ü¸ü êú»Öê»µÖÖ ¯Ö×¸ü“”êû¤üÖ“ÖßÃÖÓµÖÖ</t>
  </si>
  <si>
    <t>×¿Ö±úÖ¸üÃÖ êú»Öê»µÖÖ ¯Ö×¸ü“”êû¤üÖ“Öß ÃÖÓµÖÖ</t>
  </si>
  <si>
    <t>ÃÖ»Öê†/ú»Öê† ˆ¯ÖÛÃ£ÖŸÖß</t>
  </si>
  <si>
    <t xml:space="preserve">µÖÖ ¾ÖÂÖÖÔŸÖ ­Ö×¾Ö­Ö ³Ö¸ü ¯Ö›ü»Öê»Öê ¯Ö×¸ü“”êû¤ü </t>
  </si>
  <si>
    <t xml:space="preserve">‹æúÖ ¯Ö×¸ü“”êû¤ü (3+4) </t>
  </si>
  <si>
    <t>ÛÃ¾ÖéúŸÖßÃÖÆü ×­ÖÖ»Öß úÖœü»Öê»Öê ¯Ö×¸ü“”êû¤ü</t>
  </si>
  <si>
    <t>×­Ö¯Ö™üÖ¸üÖ —ÖÖ»Öê»µÖÖ ¯Ö×¸ü“”êû¤üÖ“Öß ™üŒêú¾ÖÖ¸üß</t>
  </si>
  <si>
    <t>­Ö¾Öß­Ö †Ö»Öê»Öê ¯Ö×¸ü“”êû¤ü</t>
  </si>
  <si>
    <t>´ÖÆüÖ»ÖêÖÖ¯ÖÖ»Ö ­ÖÖÖ¯Öã¸ü</t>
  </si>
  <si>
    <t>×¾ÖÂÖµÖ ÎÓú  10 ±ú     ´ÖÆüÖ»ÖêÖÖ¯ÖÖ»Öü úÖµÖÖÔ»ÖµÖÖ ú›ß»Ö ¯ÖÏ»ÖÓ×²ÖŸÖ ¯Ö×¸ü“”êû¤ü</t>
  </si>
  <si>
    <t>×¾ÖÂÖµÖ ÎÓú  10 ú      Ã£ÖÖ×­Öú ×­Ö¬Öß »ÖêÖÖ ¯ÖÏ»ÖÓ×²ÖŸÖ ¯Ö×¸ü“”êû¤ü</t>
  </si>
  <si>
    <t>×¾Ö³ÖÖÖ ¯ÖÏ´ÖãÖ</t>
  </si>
  <si>
    <t>¯ÖÓ“ÖÖµÖŸÖ ÃÖ×´ÖŸÖß</t>
  </si>
  <si>
    <t xml:space="preserve">¯ÖÓ“ÖÖµÖŸÖ ÃÖ×´ÖŸÖß </t>
  </si>
  <si>
    <t xml:space="preserve">†Ö¸üÖêµÖ ×¾Ö³ÖÖÖ </t>
  </si>
  <si>
    <t>†Ö¸üÖêµÖ ×¾Ö³ÖÖÖ</t>
  </si>
  <si>
    <t>¸üúÖ­ÖÖ Îú´ÖÖú 4+5 ´Ö×¬Ö»Ö ‹ãúÖ ¯ÖÏ»ÖÓ×²ÖŸÖ ¯Ö×¸ü“”êû¤ü</t>
  </si>
  <si>
    <t>¸üúÖ­ÖÖ ÎÓú. 6 ´Ö×¬Ö»Ö ×­ÖúÖ»Öß úÖœü»Öê»Öê /¾ÖÖôû»Öê»Öê ¯Ö×¸ü“”êû¤ü</t>
  </si>
  <si>
    <t>‹ãúÖ ¯ÖÏ»ÖÓ×²ÖŸÖ ¯Ö×¸ü“”û¤üÖ“Öß ×­ÖúÖ»Öß úÖœü»Öê»µÖÖ ¯Ö×¸ü“”êû¤üÖÓ¿Öß ™üŒêú¾ÖÖ¸üß</t>
  </si>
  <si>
    <t>×¿Ö»»Öú ¯Ö×¸ü“”êû¤ü  (6-7)</t>
  </si>
  <si>
    <t>×¾ÖÂÖµÖ ÎÓú.  10 ‡Ô     ¯ÖÓ“ÖÖµÖŸÖ ¸üÖ•Ö ÃÖ×´ÖŸÖß ¯ÖÏ»ÖÓ×²ÖŸÖ ¯Ö×¸ü“”êû¤ü  ü</t>
  </si>
  <si>
    <t xml:space="preserve">†­Öã¯ÖÖ»Ö­Ö ÃÖÖ¤ü¸ü êú»Öê»Öê ¯Ö×¸ü“”êû¤ü </t>
  </si>
  <si>
    <t>‹ãúÖ</t>
  </si>
  <si>
    <t>´ÖÖÆêü¾ÖÖ¸ü ×­ÖúÖ»Öß úÖœü»Öê»Öê ¯Ö×¸ü“”êû¤ü</t>
  </si>
  <si>
    <t>‹×¯ÖÏ»Ö</t>
  </si>
  <si>
    <t>´Öê</t>
  </si>
  <si>
    <t>•Öã­Ö</t>
  </si>
  <si>
    <t>•Öã»Öî</t>
  </si>
  <si>
    <t>†ÖòÖÂ™ü</t>
  </si>
  <si>
    <t>ÃÖ¯™êü</t>
  </si>
  <si>
    <t>†ÖòŒ™üÖê</t>
  </si>
  <si>
    <t>­ÖÖê¾Æêü</t>
  </si>
  <si>
    <t>×›üÃÖê</t>
  </si>
  <si>
    <t>•ÖÖ­Öê</t>
  </si>
  <si>
    <t>±êú¾ÖÎã</t>
  </si>
  <si>
    <t>´ÖÖ“ÖÔ</t>
  </si>
  <si>
    <t xml:space="preserve">×•Ö.¯Ö.“Öê ­ÖÖÓ¾Ö </t>
  </si>
  <si>
    <t>²Öß›ü</t>
  </si>
  <si>
    <t>†­Öã¯ÖÖ»Ö­Ö ÃÖÖ¤ü¸ü êú»Öê»Öê ¯Ö×¸ü“”êû¤ü</t>
  </si>
  <si>
    <t>´ÖÖÖß»Ö ´Ö×Æü­µÖÖŸÖß»Ö (±êú²ÖÎã¾ÖÖ¸üß) ¯ÖÏ»ÖÓ×²ÖŸÖ ¯Ö×¸ü“”êû¤ü</t>
  </si>
  <si>
    <t>†­Öã¯ÖÖ»Ö­Ö ÃÖÖ¤ü¸ü êú»Öê»Öê ¯Ö×¸ü“”êû¤ü (´ÖÖ“ÖÔüü)</t>
  </si>
  <si>
    <t>´ÖÖ“ÖÔ ü´Ö×Æü­µÖÖŸÖ ×­ÖúÖ»Öß úÖœü»Öê»Öê ¯Ö×¸ü“”êû¤ü</t>
  </si>
  <si>
    <t>¯ÖÓ“ÖÖµÖŸÖ ¸üÖ•Ö ÃÖ×´ÖŸÖß µÖÖÓ“µÖÖ ¯ÖÏ»ÖÓ×²ÖŸÖ ¯Ö×¸ü“”êû¤ü</t>
  </si>
  <si>
    <t>Ã£ÖÖ×­Öú ×­Ö¬Öß »ÖêÖÖ  ¯ÖÏ»ÖÓ×²ÖŸÖ ¯Ö×¸ü“”êû¤ü</t>
  </si>
  <si>
    <t>´ÖÆüÖ»ÖêÖÖ¯ÖÖ»Ö, µÖÖÓ“µÖÖ ¯ÖÏ»ÖÓ×²ÖŸÖ ¯Ö×¸ü“”êû¤ü</t>
  </si>
  <si>
    <t>×•Ö»ÆüÖ ¯Ö×¸üÂÖ¤êü“Öê ­ÖÖÓ¾Ö</t>
  </si>
  <si>
    <t>×•Ö»ÆüÖ ¯Ö×¸üÂÖ¤ü</t>
  </si>
  <si>
    <t xml:space="preserve">×­ÖúÖ»Öß ×­Ö‘ÖÖ»Öê»Öê ¯Ö×¸ü“”êû¤          ( ´ÖÖÆêü ´ÖÖ“ÖÔ  ´Ö×Æü­µÖÖŸÖ ü) </t>
  </si>
  <si>
    <t>´ÖÖÖß»Ö ´Ö×Æü­µÖÖŸÖß»Ö           (ü ±êú²ÖÎ¾ÖÖ¸üß ü) ¯ÖÏ»ÖÓ×²ÖŸÖ ¯Ö×¸ü“”êû¤ü</t>
  </si>
  <si>
    <t>†­Öã¯ÖÖ»Ö­Ö ÃÖÖ¤ü¸ü êú»Öê»Öê ¯Ö×¸ü“”êû¤ü                                ( ´ÖÖ“ÖÔ  ´Ö×Æü­µÖÖŸÖ )</t>
  </si>
  <si>
    <t>¯ÖÓ“ÖÖµÖŸÖ ¸üÖ•Ö ÃÖ×´ÖŸÖß ¯ÖÏ»ÖÓ×²ÖŸÖ ¯Ö×¸ü“”êû¤ü 2016-17 ×•Ö»ÆüÖ ¯Ö×¸üÂÖ¤ü,²Öß›ü</t>
  </si>
  <si>
    <t>‹×¯ÖÏ»Ö 2016</t>
  </si>
  <si>
    <t>´ÖÆüÖ»ÖêÖÖ¯ÖÖ»Öü ­ÖÖÖ¯Öæ¸ü ¯ÖÏ»ÖÓ×²ÖŸÖ ¯Ö×¸ü“”êû¤ü 2016-17 ×•Ö»ÆüÖ ¯Ö×¸üÂÖ¤ü,²Öß›ü</t>
  </si>
  <si>
    <t>´ÖÆüÖ»ÖêÖÖ¯ÖÖ»Ö ­ÖÖÖ¯Öã¸ü ¯ÖÏ»ÖÓ×²ÖŸÖ ¯Ö×¸ü“”êû¤ü  2016-17 ×•Ö»ÆüÖ ¯Ö×¸üÂÖ¤ü ,²Öß›ü</t>
  </si>
  <si>
    <t>Ã£ÖÖ×­Öú ×­Ö¬Öß »ÖêÖÖ ¯ÖÏ»ÖÓ×²ÖŸÖ ¯Ö×¸ü“”êû¤ü 2016-17 ×•Ö»ÆüÖ ¯Ö×¸üÂÖ¤ü,²Öß›ü</t>
  </si>
  <si>
    <t>¯ÖÏ£Ö´Ö</t>
  </si>
  <si>
    <t>Û¾¤üŸÖßµÖ</t>
  </si>
  <si>
    <t>ŸÖé×ŸÖµÖ</t>
  </si>
  <si>
    <t>“ÖŸÖã£ÖÔ</t>
  </si>
  <si>
    <t>´ÖÖÆêü ´ÖÖ“ÖÔü 2017 †Öê¸ü ¯ÖÏ»ÖÓ×²ÖŸÖ ¯Ö×¸ü“”êû¤ü</t>
  </si>
  <si>
    <t>×¤ü­ÖÖÓú 01 ‹×¯ÖÏ»Ö 2016 ¸üÖê•Öß ¯ÖÏ»ÖÓ×²ÖŸÖ ¯Ö×¸ü“”êû¤ü</t>
  </si>
  <si>
    <t>´ÖÆüÖ»ÖêÖÖúÖ¸ü úÖµÖÖÔ»ÖµÖÖ ú›üß»Ö ¯ÖÏ»ÖÓ×²ÖŸÖ ¯Ö×¸ü“”êû¤ü 2016-17 ×•Ö»ÆüÖ ¯Ö×¸üÂÖ¤ü,²Öß›ü</t>
  </si>
  <si>
    <t>Ã£ÖÖ×­Öú ×­Ö¬Öß »ÖêÖÖ¯Ö¸üßÖÖÖŸÖß»Ö  ¯ÖÏ»ÖÓ×²ÖŸÖ ¯Ö×¸ü“”êû¤ü 2016-17 ×•Ö»ÆüÖ ¯Ö×¸üÂÖ¤ü,²Öß›ü</t>
  </si>
  <si>
    <t>×¤ü­ÖÖÓú 01/04/2016 ¸üÖê•Öß“Öê ÃÖã¹ý¾ÖÖŸÖß“Öê ¯ÖÏ»ÖÓ×²ÖŸÖ ¯Ö×¸ü“”êû¤ü</t>
  </si>
  <si>
    <t>×¤ü­ÖÖÓú 01 ‹×¯ÖÏ»Ö 2016 ¸üÖê•Öß ¯ÖÏ»ÖÓ×²ÖŸÖ ¯Ö×¸ü“”êû¤ü (2013-14)</t>
  </si>
  <si>
    <t>´Öê 2016</t>
  </si>
  <si>
    <t>´ÖÖÖß»Ö ´Ö×Æü­µÖÖŸÖß»Ö (´ÖÖ“ÖÔ 2016) ¯ÖÏ»ÖÓ×²ÖŸÖ ¯Ö×¸ü“”êû¤ü</t>
  </si>
  <si>
    <t>†­Öã¯ÖÖ»Ö­Ö ÃÖÖ¤ü¸ü êú»Öê»Öê ¯Ö×¸ü“”êû¤ü (‹×¯ÖÏ»Öüü)</t>
  </si>
  <si>
    <t>‹×¯ÖÏ»Ö ü´Ö×Æü­µÖÖŸÖ ×­ÖúÖ»Öß úÖœü»Öê»Öê ¯Ö×¸ü“”êû¤ü</t>
  </si>
  <si>
    <t>´ÖÖÆêü ‹×¯ÖÏ»Öü 2016 †Öê¸ü ¯ÖÏ»ÖÓ×²ÖŸÖ ¯Ö×¸ü“”êû¤ü</t>
  </si>
  <si>
    <t>´ÖÖÖß»Ö ´Ö×Æü­µÖÖŸÖß»Ö (‹×¯ÖÏ»Ö) ¯ÖÏ»ÖÓ×²ÖŸÖ ¯Ö×¸ü“”êû¤ü</t>
  </si>
  <si>
    <t>†­Öã¯ÖÖ»Ö­Ö ÃÖÖ¤ü¸ü êú»Öê»Öê ¯Ö×¸ü“”êû¤ü (´Öêüü)</t>
  </si>
  <si>
    <t>´ÖÖÆêü ´Öêü 2016 †Öê¸ü ¯ÖÏ»ÖÓ×²ÖŸÖ ¯Ö×¸ü“”êû¤ü</t>
  </si>
  <si>
    <t>•Öã­Ö 2016</t>
  </si>
  <si>
    <t>´ÖÖÖß»Ö ´Ö×Æü­µÖÖŸÖß»Ö (´Öê ) ¯ÖÏ»ÖÓ×²ÖŸÖ ¯Ö×¸ü“”êû¤ü</t>
  </si>
  <si>
    <t>†­Öã¯ÖÖ»Ö­Ö ÃÖÖ¤ü¸ü êú»Öê»Öê ¯Ö×¸ü“”êû¤ü (•Öã­Öüü)</t>
  </si>
  <si>
    <t>•Öã­Ö ü´Ö×Æü­µÖÖŸÖ ×­ÖúÖ»Öß úÖœü»Öê»Öê ¯Ö×¸ü“”êû¤ü</t>
  </si>
  <si>
    <t>´ÖÖÆêü •Öã­Ö ü 2016 †Öê¸ü ¯ÖÏ»ÖÓ×²ÖŸÖ ¯Ö×¸ü“”êû¤ü</t>
  </si>
  <si>
    <t>•Öã»Öî 2016</t>
  </si>
  <si>
    <t>´ÖÖÖß»Ö ´Ö×Æü­µÖÖŸÖß»Ö (•Öã­Ö ) ¯ÖÏ»ÖÓ×²ÖŸÖ ¯Ö×¸ü“”êû¤ü</t>
  </si>
  <si>
    <t>†­Öã¯ÖÖ»Ö­Ö ÃÖÖ¤ü¸ü êú»Öê»Öê ¯Ö×¸ü“”êû¤ü (•Öã»Öîü)</t>
  </si>
  <si>
    <t>•Öã»Öî Ô ü´Ö×Æü­µÖÖŸÖ ×­ÖúÖ»Öß úÖœü»Öê»Öê ¯Ö×¸ü“”êû¤ü</t>
  </si>
  <si>
    <t>´ÖÖÆêü •Öã»Öî  2016 †Öê¸ü ¯ÖÏ»ÖÓ×²ÖŸÖ ¯Ö×¸ü“”êû¤ü</t>
  </si>
  <si>
    <t>´ÖÖÖß»Ö ´Ö×Æü­µÖÖŸÖß»Ö (•Öæ»Öî ) ¯ÖÏ»ÖÓ×²ÖŸÖ ¯Ö×¸ü“”êû¤ü</t>
  </si>
  <si>
    <t>†ÖòÖÂ™ü 2016</t>
  </si>
  <si>
    <t>†­Öã¯ÖÖ»Ö­Ö ÃÖÖ¤ü¸ü êú»Öê»Öê ¯Ö×¸ü“”êû¤ü (†ÖòÖÂ™ü )</t>
  </si>
  <si>
    <t>†ÖòÖÂ ™ü ü´Ö×Æü­µÖÖŸÖ ×­ÖúÖ»Öß úÖœü»Öê»Öê ¯Ö×¸ü“”êû¤ü</t>
  </si>
  <si>
    <t>´ÖÖÆêü †ÖòÖÂ™üü 2016 †Öê¸ü ¯ÖÏ»ÖÓ×²ÖŸÖ ¯Ö×¸ü“”êû¤ü</t>
  </si>
  <si>
    <t>ÃÖ¯™ëü²Ö¸üü 2016</t>
  </si>
  <si>
    <t>´ÖÖÖß»Ö ´Ö×Æü­µÖÖŸÖß»Ö (†ÖòÖÂ™ü ) ¯ÖÏ»ÖÓ×²ÖŸÖ ¯Ö×¸ü“”êû¤ü</t>
  </si>
  <si>
    <t>†­Öã¯ÖÖ»Ö­Ö ÃÖÖ¤ü¸ü êú»Öê»Öê ¯Ö×¸ü“”êû¤ü (ÃÖ¯™ëü²Ö¸ü üü)</t>
  </si>
  <si>
    <t xml:space="preserve"> ÃÖ¯™êü²Ö¸ü ü´Ö×Æü­µÖÖŸÖ ×­ÖúÖ»Öß úÖœü»Öê»Öê ¯Ö×¸ü“”êû¤ü</t>
  </si>
  <si>
    <t>´ÖÖÆêü ÃÖ¯™ëü²Ö¸ü ü 2016 †Öê¸ü ¯ÖÏ»ÖÓ×²ÖŸÖ ¯Ö×¸ü“”êû¤ü</t>
  </si>
  <si>
    <t>†ÖòŒ™üÖê  2016</t>
  </si>
  <si>
    <t>´ÖÖÖß»Ö ´Ö×Æü­µÖÖŸÖß»Ö (ÃÖ¯™êü²Ö¸ü) ¯ÖÏ»ÖÓ×²ÖŸÖ ¯Ö×¸ü“”êû¤ü</t>
  </si>
  <si>
    <t>†­Öã¯ÖÖ»Ö­Ö ÃÖÖ¤ü¸ü êú»Öê»Öê ¯Ö×¸ü“”êû¤ü (†ÖòŒ™üÖê )</t>
  </si>
  <si>
    <t>†ÖòŒ™üÖê  ü´Ö×Æü­µÖÖŸÖ ×­ÖúÖ»Öß úÖœü»Öê»Öê ¯Ö×¸ü“”êû¤ü</t>
  </si>
  <si>
    <t>´ÖÖÆêü †ÖòŒ™üÖê ü 2016 †Öê¸ü ¯ÖÏ»ÖÓ×²ÖŸÖ ¯Ö×¸ü“”êû¤ü</t>
  </si>
  <si>
    <t>­ÖÖê¾Æêü²Ö¸ü 2016</t>
  </si>
  <si>
    <t>´ÖÖÖß»Ö ´Ö×Æü­µÖÖŸÖß»Ö (†ÖòŒ™üÖê ) ¯ÖÏ»ÖÓ×²ÖŸÖ ¯Ö×¸ü“”êû¤ü</t>
  </si>
  <si>
    <t>†­Öã¯ÖÖ»Ö­Ö ÃÖÖ¤ü¸ü êú»Öê»Öê ¯Ö×¸ü“”êû¤ü (­ÖÖê¾Æëü²Ö¸ü)</t>
  </si>
  <si>
    <t>´ÖÖÆêü ­ÖÖê¾Æêü²Ö¸ü ü 2016 †Öê¸ü ¯ÖÏ»ÖÓ×²ÖŸÖ ¯Ö×¸ü“”êû¤ü</t>
  </si>
  <si>
    <t>­ÖÖê¾Æëü²Ö¸ü ü´Ö×Æü­µÖÖŸÖ ×­ÖúÖ»Öß úÖœü»Öê»Öê ¯Ö×¸ü“”êû¤ü</t>
  </si>
  <si>
    <t>×›üÃÖê²Ö¸ü 2016</t>
  </si>
  <si>
    <t>´ÖÖÖß»Ö ´Ö×Æü­µÖÖŸÖß»Ö (­ÖÖê¾Æëü²Ö¸ü) ¯ÖÏ»ÖÓ×²ÖŸÖ ¯Ö×¸ü“”êû¤ü</t>
  </si>
  <si>
    <t>†­Öã¯ÖÖ»Ö­Ö ÃÖÖ¤ü¸ü êú»Öê»Öê ¯Ö×¸ü“”êû¤ü (×›üÃÖê²Ö¸ü )</t>
  </si>
  <si>
    <t>×›üÃÖë²Ö¸ü  ü´Ö×Æü­µÖÖŸÖ ×­ÖúÖ»Öß úÖœü»Öê»Öê ¯Ö×¸ü“”êû¤ü</t>
  </si>
  <si>
    <t>´ÖÖÆêü ×›üÃÖê²Ö¸ü 2016 †Öê¸ü ¯ÖÏ»ÖÓ×²ÖŸÖ ¯Ö×¸ü“”êû¤ü</t>
  </si>
  <si>
    <t>•ÖÖ­Öê¾ÖÖ¸üß 2017</t>
  </si>
  <si>
    <t>´ÖÖÖß»Ö ´Ö×Æü­µÖÖŸÖß»Ö (×›üÃÖë²Ö¸ü) ¯ÖÏ»ÖÓ×²ÖŸÖ ¯Ö×¸ü“”êû¤ü</t>
  </si>
  <si>
    <t>†­Öã¯ÖÖ»Ö­Ö ÃÖÖ¤ü¸ü êú»Öê»Öê ¯Ö×¸ü“”êû¤ü (•ÖÖ­Öê¾ÖÖ¸üß )</t>
  </si>
  <si>
    <t>•ÖÖ­Öê¾ÖÖ¸üß  ü´Ö×Æü­µÖÖŸÖ ×­ÖúÖ»Öß úÖœü»Öê»Öê ¯Ö×¸ü“”êû¤ü</t>
  </si>
  <si>
    <t>´ÖÖÆêü •ÖÖ­Öê¾ÖÖ¸üß ü 2017 †Öê¸ü ¯ÖÏ»ÖÓ×²ÖŸÖ ¯Ö×¸ü“”êû¤ü</t>
  </si>
  <si>
    <t>±êú²ÖÎã¾ÖÖ¸üß 2017</t>
  </si>
  <si>
    <t>´ÖÖÖß»Ö ´Ö×Æü­µÖÖŸÖß»Ö (•ÖÖ­Öê¾ÖÖ¸üß ) ¯ÖÏ»ÖÓ×²ÖŸÖ ¯Ö×¸ü“”êû¤ü</t>
  </si>
  <si>
    <t>†­Öã¯ÖÖ»Ö­Ö ÃÖÖ¤ü¸ü êú»Öê»Öê ¯Ö×¸ü“”êû¤ü ( ±êú²ÖÎã¾ÖÖ¸üß )</t>
  </si>
  <si>
    <t>±êú²ÖÎã¾ÖÖ¸üß  ü´Ö×Æü­µÖÖŸÖ ×­ÖúÖ»Öß úÖœü»Öê»Öê ¯Ö×¸ü“”êû¤ü</t>
  </si>
  <si>
    <t>´ÖÖÆêü ±êú²ÖÎã¾ÖÖ¸üß  2017 †Öê¸ü ¯ÖÏ»ÖÓ×²ÖŸÖ ¯Ö×¸ü“”êû¤ü</t>
  </si>
  <si>
    <t>´ÖÖ“ÖÔ 2017</t>
  </si>
  <si>
    <t>´ÖÖÆêü ´ÖÖ“ÖÔ ü 2017 †Öê¸ü ¯ÖÏ»ÖÓ×²ÖŸÖ ¯Ö×¸ü“”êû¤ü</t>
  </si>
  <si>
    <t>´Öê ü´Ö×Æü­µÖÖŸÖ ×­ÖúÖ»Öß úÖœü»Öê»Öê ¯Ö×¸ü“”êû¤ü</t>
  </si>
  <si>
    <t xml:space="preserve">ÃÖ­Ö 2016-17 Ã£ÖÖ×­Öúú ×­Ö¬Öß »ÖêÖÖ /  ´ÖÆüÖ»ÖêÖÖúÖ¸ü ­ÖÖÖ¯Öã¸ü/   ¯ÖÓ“ÖÖµÖŸÖ ¸üÖ•Ö ÃÖ×´ÖŸÖß, ¯ÖÏ»ÖÓ×²ÖŸÖ ¯Ö×¸ü“”êû¤ü -¾ÖÖÙÂÖú †Æü¾ÖÖ»Ö                                                ×•Ö»ÆüÖ ¯Ö×¸üÂÖ¤ü,²Öß›ü                 </t>
  </si>
  <si>
    <t>×¤ü­ÖÖÓú 1.04.2016 ¸üÖê•Öß ¯ÖÏ»ÖÓ×²ÖŸÖ ¯Ö×¸ü“”êû¤ü</t>
  </si>
  <si>
    <t>×¤ü­ÖÖÓú 31/03/2017 ¸üÖê•Öß ¯ÖÏ»ÖÓ×²ÖŸÖ ¯Ö×¸ü“”êû¤ü (5-6)</t>
  </si>
  <si>
    <t xml:space="preserve">ÃÖ­Ö 2016-17 Ã£ÖÖ×­Öú ×­Ö¬Öß »ÖêÖÖ ¯ÖÏ»ÖÓ×²ÖŸÖ ¯Ö×¸ü“”êû¤ü -¾ÖÖÙÂÖú †Æü¾ÖÖ»Ö </t>
  </si>
  <si>
    <t xml:space="preserve">ÃÖ­Ö 2016-17 ´ÖÆüÖ»ÖêÖÖ¯ÖÖ»Ö ¯ÖÏ»ÖÓ×²ÖŸÖ ¯Ö×¸ü“”êû¤ü -¾ÖÖÙÂÖú †Æü¾ÖÖ»Ö </t>
  </si>
  <si>
    <t xml:space="preserve">ÃÖ­Ö 2016-17 ¯ÖÓ“ÖÖµÖŸÖ ¸üÖ•Ö ÃÖ×´ÖŸÖß ¯ÖÏ»ÖÓ×²ÖŸÖ ¯Ö×¸ü“”êû¤ü -¾ÖÖÙÂÖú †Æü¾ÖÖ»Ö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</si>
  <si>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‹×¯ÖÏ»Ö  2016 )               </t>
  </si>
  <si>
    <t>´ÖÖÖß»Ö ´Ö×Æü­µÖÖŸÖß»Ö           (ü ´ÖÖ“ÖÔ ü) ¯ÖÏ»ÖÓ×²ÖŸÖ ¯Ö×¸ü“”êû¤ü</t>
  </si>
  <si>
    <t>†­Öã¯ÖÖ»Ö­Ö ÃÖÖ¤ü¸ü êú»Öê»Öê ¯Ö×¸ü“”êû¤ü                                ( ‹×¯ÖÏ»Ö  ´Ö×Æü­µÖÖŸÖ )</t>
  </si>
  <si>
    <t>´ÖÖÆêü ‹×¯ÖÏ»Ö ü üü 2016 †Öê¸ü ¯ÖÏ»ÖÓ×²ÖŸÖ ¯Ö×¸ü“”êû¤ü</t>
  </si>
  <si>
    <t>´ÖÖÖß»Ö ´Ö×Æü­µÖÖŸÖß»Ö           (ü ‹Ë×¯ÖÏ»Ö ü) ¯ÖÏ»ÖÓ×²ÖŸÖ ¯Ö×¸ü“”êû¤ü</t>
  </si>
  <si>
    <t>†­Öã¯ÖÖ»Ö­Ö ÃÖÖ¤ü¸ü êú»Öê»Öê ¯Ö×¸ü“”êû¤ü                                ( ´Öê  ´Ö×Æü­µÖÖŸÖ )</t>
  </si>
  <si>
    <t xml:space="preserve">×­ÖúÖ»Öß ×­Ö‘ÖÖ»Öê»Öê ¯Ö×¸ü“”êû¤          ( ´ÖÖÆêü ´Öê  ´Ö×Æü­µÖÖŸÖ ü) </t>
  </si>
  <si>
    <t>´ÖÖÆêü ´Öê üü 2016 †Öê¸ü ¯ÖÏ»ÖÓ×²ÖŸÖ ¯Ö×¸ü“”êû¤ü</t>
  </si>
  <si>
    <t>´ÖÖÖß»Ö ´Ö×Æü­µÖÖŸÖß»Ö           (ü ´Öê ü) ¯ÖÏ»ÖÓ×²ÖŸÖ ¯Ö×¸ü“”êû¤ü</t>
  </si>
  <si>
    <t>†­Öã¯ÖÖ»Ö­Ö ÃÖÖ¤ü¸ü êú»Öê»Öê ¯Ö×¸ü“”êû¤ü                                ( •Öã­Ö  ´Ö×Æü­µÖÖŸÖ )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</si>
  <si>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6/ 2016 )               </t>
  </si>
  <si>
    <t xml:space="preserve">×­ÖúÖ»Öß ×­Ö‘ÖÖ»Öê»Öê ¯Ö×¸ü“”êû¤          ( ´ÖÖÆêü •Öã­Ö ´Ö×Æü­µÖÖŸÖ ü) </t>
  </si>
  <si>
    <t>´ÖÖÆêü •Öã­Öü üü 2016 †Öê¸ü ¯ÖÏ»ÖÓ×²ÖŸÖ ¯Ö×¸ü“”êû¤ü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</si>
  <si>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7/2016 )               </t>
  </si>
  <si>
    <t>´ÖÖÖß»Ö ´Ö×Æü­µÖÖŸÖß»Ö           (ü •Öã­Ö ü) ¯ÖÏ»ÖÓ×²ÖŸÖ ¯Ö×¸ü“”êû¤ü</t>
  </si>
  <si>
    <t>†­Öã¯ÖÖ»Ö­Ö ÃÖÖ¤ü¸ü êú»Öê»Öê ¯Ö×¸ü“”êû¤ü                                ( •Öã»Öî  ´Ö×Æü­µÖÖŸÖ )</t>
  </si>
  <si>
    <t xml:space="preserve">×­ÖúÖ»Öß ×­Ö‘ÖÖ»Öê»Öê ¯Ö×¸ü“”êû¤          ( ´ÖÖÆêü •Öã»Öî  ´Ö×Æü­µÖÖŸÖ ü) </t>
  </si>
  <si>
    <t>´ÖÖÆêü •Öã»Öî üü 2016 †Öê¸ü ¯ÖÏ»ÖÓ×²ÖŸÖ ¯Ö×¸ü“”êû¤ü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</si>
  <si>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8/ 2016 )               </t>
  </si>
  <si>
    <t>´ÖÖÖß»Ö ´Ö×Æü­µÖÖŸÖß»Ö           (ü •Öã»Öî ü) ¯ÖÏ»ÖÓ×²ÖŸÖ ¯Ö×¸ü“”êû¤ü</t>
  </si>
  <si>
    <t>†­Öã¯ÖÖ»Ö­Ö ÃÖÖ¤ü¸ü êú»Öê»Öê ¯Ö×¸ü“”êû¤ü                                ( †ÖòÖÂ™ü  ´Ö×Æü­µÖÖŸÖ )</t>
  </si>
  <si>
    <t xml:space="preserve">×­ÖúÖ»Öß ×­Ö‘ÖÖ»Öê»Öê ¯Ö×¸ü“”êû¤          ( ´ÖÖÆêü †ÖòÖÂ™ü ´Ö×Æü­µÖÖŸÖ ü) </t>
  </si>
  <si>
    <t>´ÖÖÆêü †ÖòÖÂ™ü ü üü 2016 †Öê¸ü ¯ÖÏ»ÖÓ×²ÖŸÖ ¯Ö×¸ü“”êû¤ü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</si>
  <si>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9/2016 )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</si>
  <si>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10/2016 )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</si>
  <si>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11/2016 )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</si>
  <si>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12/ 2016 )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</si>
  <si>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1/ 2017 )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</si>
  <si>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2/ 2017 )               </t>
  </si>
  <si>
    <t xml:space="preserve">Ã£ÖÖ×­Öú ×­Ö¬Öß »ÖêÖÖ /  ´ÖÆüÖ»ÖêÖÖ¯ÖÖ»Ö ­ÖÖÖ¯Öã¸ü/   ¯ÖÓ“ÖÖµÖŸÖ ¸üÖ•Ö ÃÖ×´ÖŸÖß, ¯ÖÏ»ÖÓ×²ÖŸÖ ¯Ö×¸ü“”êû¤ü ×¾Ö¾Ö¸üÖ 2016-17      ×•Ö»ÆüÖ ¯Ö×¸üÂÖ¤ü,²Öß› (ü  ´ÖÖÆêü ´ÖÖ“ÖÔ 2017 )               </t>
  </si>
  <si>
    <t>´ÖÖÖß»Ö ´Ö×Æü­µÖÖŸÖß»Ö           (ü †ÖòÖÂ™ü ü) ¯ÖÏ»ÖÓ×²ÖŸÖ ¯Ö×¸ü“”êû¤ü</t>
  </si>
  <si>
    <t>†­Öã¯ÖÖ»Ö­Ö ÃÖÖ¤ü¸ü êú»Öê»Öê ¯Ö×¸ü“”êû¤ü                                ( ÃÖ¯™êü²Ö¸ü ´Ö×Æü­µÖÖŸÖ )</t>
  </si>
  <si>
    <t xml:space="preserve">×­ÖúÖ»Öß ×­Ö‘ÖÖ»Öê»Öê ¯Ö×¸ü“”êû¤          ( ´ÖÖÆêü ÃÖ¯™êü²Ö¸ü  ´Ö×Æü­µÖÖŸÖ ü) </t>
  </si>
  <si>
    <t>´ÖÖÆêü ÃÖ¯™êü²Ö¸ü üü 2016 †Öê¸ü ¯ÖÏ»ÖÓ×²ÖŸÖ ¯Ö×¸ü“”êû¤ü</t>
  </si>
  <si>
    <t>´ÖÖÖß»Ö ´Ö×Æü­µÖÖŸÖß»Ö           (ü ÃÖ¯™êü²ÖÓÓ¸üü) ¯ÖÏ»ÖÓ×²ÖŸÖ ¯Ö×¸ü“”êû¤ü</t>
  </si>
  <si>
    <t>†­Öã¯ÖÖ»Ö­Ö ÃÖÖ¤ü¸ü êú»Öê»Öê ¯Ö×¸ü“”êû¤ü                                ( †ÖòŒ™üÖê²Ö¸üü  ´Ö×Æü­µÖÖŸÖ )</t>
  </si>
  <si>
    <t xml:space="preserve">×­ÖúÖ»Öß ×­Ö‘ÖÖ»Öê»Öê ¯Ö×¸ü“”êû¤          ( ´ÖÖÆêü †ÖòŒ™üÖê. ´Ö×Æü­µÖÖŸÖ ü) </t>
  </si>
  <si>
    <t>´ÖÖÆêü †ÖòŒ™üÖê. ü üü 2016 †Öê¸ü ¯ÖÏ»ÖÓ×²ÖŸÖ ¯Ö×¸ü“”êû¤ü</t>
  </si>
  <si>
    <t>´ÖÖÖß»Ö ´Ö×Æü­µÖÖŸÖß»Ö           (ü †ÖòŒ™üÖê. ü) ¯ÖÏ»ÖÓ×²ÖŸÖ ¯Ö×¸ü“”êû¤ü</t>
  </si>
  <si>
    <t>†­Öã¯ÖÖ»Ö­Ö ÃÖÖ¤ü¸ü êú»Öê»Öê ¯Ö×¸ü“”êû¤ü                                ( ­ÖÖê¾Æêü.  ´Ö×Æü­µÖÖŸÖ )</t>
  </si>
  <si>
    <t xml:space="preserve">×­ÖúÖ»Öß ×­Ö‘ÖÖ»Öê»Öê ¯Ö×¸ü“”êû¤          ( ´ÖÖÆêü ­ÖÖê¾Æêü²ÖÓ¸ü  ´Ö×Æü­µÖÖŸÖ ü) </t>
  </si>
  <si>
    <t>´ÖÖÆêü ­ÖÖê¾Æêü²Ö¸ü ü üü 2016 †Öê¸ü ¯ÖÏ»ÖÓ×²ÖŸÖ ¯Ö×¸ü“”êû¤ü</t>
  </si>
  <si>
    <t>´ÖÖÖß»Ö ´Ö×Æü­µÖÖŸÖß»Ö           (ü ­ÖÖê¾Æêü²Ö¸ü ü) ¯ÖÏ»ÖÓ×²ÖŸÖ ¯Ö×¸ü“”êû¤ü</t>
  </si>
  <si>
    <t>†­Öã¯ÖÖ»Ö­Ö ÃÖÖ¤ü¸ü êú»Öê»Öê ¯Ö×¸ü“”êû¤ü                                ( ×›üÃÖê²ÖÓ¸ü ´Ö×Æü­µÖÖŸÖ )</t>
  </si>
  <si>
    <t xml:space="preserve">×­ÖúÖ»Öß ×­Ö‘ÖÖ»Öê»Öê ¯Ö×¸ü“”êû¤          ( ´ÖÖÆêü ×›üÃÖê²Ö¸ü  ´Ö×Æü­µÖÖŸÖ ü) </t>
  </si>
  <si>
    <t>´ÖÖÆêü ×›üÃÖê²Ö¸ü ü üü 2016 †Öê¸ü ¯ÖÏ»ÖÓ×²ÖŸÖ ¯Ö×¸ü“”êû¤ü</t>
  </si>
  <si>
    <t>´ÖÖÖß»Ö ´Ö×Æü­µÖÖŸÖß»Ö           (ü ×›üÃÖê²Ö¸ü ü) ¯ÖÏ»ÖÓ×²ÖŸÖ ¯Ö×¸ü“”êû¤ü</t>
  </si>
  <si>
    <t>†­Öã¯ÖÖ»Ö­Ö ÃÖÖ¤ü¸ü êú»Öê»Öê ¯Ö×¸ü“”êû¤ü                                ( •ÖÖ­Öê¾ÖÖ¸üß  ´Ö×Æü­µÖÖŸÖ )</t>
  </si>
  <si>
    <t xml:space="preserve">×­ÖúÖ»Öß ×­Ö‘ÖÖ»Öê»Öê ¯Ö×¸ü“”êû¤          ( ´ÖÖÆêü •ÖÖ­Öê¾ÖÖ¸üß ´Ö×Æü­µÖÖŸÖ ü) </t>
  </si>
  <si>
    <t>´ÖÖÆêü •ÖÖ­Öê¾ÖÖ¸üß ü üü 2017 †Öê¸ü ¯ÖÏ»ÖÓ×²ÖŸÖ ¯Ö×¸ü“”êû¤ü</t>
  </si>
  <si>
    <t>´ÖÖÖß»Ö ´Ö×Æü­µÖÖŸÖß»Ö           (ü •ÖÖ­Öê¾ÖÖ¸üß ü) ¯ÖÏ»ÖÓ×²ÖŸÖ ¯Ö×¸ü“”êû¤ü</t>
  </si>
  <si>
    <t>†­Öã¯ÖÖ»Ö­Ö ÃÖÖ¤ü¸ü êú»Öê»Öê ¯Ö×¸ü“”êû¤ü                                ( ±êú²ÖÎã¾ÖÖ¸üß  ´Ö×Æü­µÖÖŸÖ )</t>
  </si>
  <si>
    <t xml:space="preserve">×­ÖúÖ»Öß ×­Ö‘ÖÖ»Öê»Öê ¯Ö×¸ü“”êû¤          ( ´ÖÖÆêü ±êú²ÖÎã¾ÖÖ¸üß ´Ö×Æü­µÖÖŸÖ ü) </t>
  </si>
  <si>
    <t>´ÖÖÆêü ±êú²ÖÎã¾ÖÖ¸üß ü üü 2017 †Öê¸ü ¯ÖÏ»ÖÓ×²ÖŸÖ ¯Ö×¸ü“”êû¤ü</t>
  </si>
  <si>
    <t>´ÖÖÆêü ´ÖÖ“ÖÔ ü üü 2017 †Öê¸ü ¯ÖÏ»ÖÓ×²ÖŸÖ ¯Ö×¸ü“”êû¤ü</t>
  </si>
  <si>
    <t>×¤ü­ÖÖÓú 30/06/2016 ¸üÖê•Öß“Öê ×¿Ö»»Öú ¯Ö×¸ü“”êû¤ü</t>
  </si>
  <si>
    <t>×¤ü­ÖÖÓú 30/06/2016 ¯ÖµÖÔŸÖ ¯ÖÏÖ¯ŸÖ ¯Ö×¸ü“”êû¤ü</t>
  </si>
  <si>
    <t xml:space="preserve">Ã£ÖÖ×­Öú ×­Ö¬Öß »ÖêÖÖ /  ´ÖÆüÖ»ÖêÖÖ¯ÖÖ»Ö ­ÖÖÖ¯Öã¸ü/   ¯ÖÓ“ÖÖµÖŸÖ ¸üÖ•Ö ÃÖ×´ÖŸÖß, ¯ÖÏ»ÖÓ×²ÖŸÖ ¯Ö×¸ü“”êû¤ü ¡Öî´ÖÖ×ÃÖú †Æü¾ÖÖ»Ö ´ÖÖÆêü •Öã­Ö 2016 †Öê¸ü“ÖÖ  ×•Ö»ÆüÖ ¯Ö×¸üÂÖ¤ü,²Öß›ü                 </t>
  </si>
  <si>
    <t>×¤ü­ÖÖÓú 01/07/2016 ¸üÖê•Öß“Öê ×¿Ö»»Öú ¯Ö×¸ü“”êû¤ü</t>
  </si>
  <si>
    <t>×¤ü­ÖÖÓú 30/09/2016 ¯ÖµÖÔŸÖ ¯ÖÏÖ¯ŸÖ ¯Ö×¸ü“”êû¤ü</t>
  </si>
  <si>
    <t>×¤ü­ÖÖÓú 01/10/2016 ¸üÖê•Öß“Öê ×¿Ö»»Öú ¯Ö×¸ü“”êû¤ü</t>
  </si>
  <si>
    <t>×¤ü­ÖÖÓú 31/12/2016 ¯ÖµÖÔŸÖ ¯ÖÏÖ¯ŸÖ ¯Ö×¸ü“”êû¤ü</t>
  </si>
  <si>
    <t>×¤ü­ÖÖÓú 01/01/2017 ¸üÖê•Öß“Öê ×¿Ö»»Öú ¯Ö×¸ü“”êû¤ü</t>
  </si>
  <si>
    <t>×¤ü­ÖÖÓú 31/03/2017 ¯ÖµÖÔŸÖ ¯ÖÏÖ¯ŸÖ ¯Ö×¸ü“”êû¤ü</t>
  </si>
  <si>
    <t xml:space="preserve">Ã£ÖÖ×­Öú ×­Ö¬Öß »ÖêÖÖ /  ´ÖÆüÖ»ÖêÖÖ¯ÖÖ»Ö ­ÖÖÖ¯Öã¸ü/   ¯ÖÓ“ÖÖµÖŸÖ ¸üÖ•Ö ÃÖ×´ÖŸÖß, ¯ÖÏ»ÖÓ×²ÖŸÖ ¯Ö×¸ü“”êû¤ü ¡Öî´ÖÖ×ÃÖú †Æü¾ÖÖ»Ö ´ÖÖÆêü ÃÖ¯™êü 2016 †Öê¸ü“ÖÖ  ×•Ö»ÆüÖ ¯Ö×¸üÂÖ¤ü,²Öß›ü                 </t>
  </si>
  <si>
    <t xml:space="preserve">Ã£ÖÖ×­Öú ×­Ö¬Öß »ÖêÖÖ /  ´ÖÆüÖ»ÖêÖÖ¯ÖÖ»Ö ­ÖÖÖ¯Öã¸ü/   ¯ÖÓ“ÖÖµÖŸÖ ¸üÖ•Ö ÃÖ×´ÖŸÖß, ¯ÖÏ»ÖÓ×²ÖŸÖ ¯Ö×¸ü“”êû¤ü ¡Öî´ÖÖ×ÃÖú †Æü¾ÖÖ»Ö ´ÖÖÆêü ×›üÃÖë²Ö¸ü 2016 †Öê¸ü“ÖÖ  ×•Ö»ÆüÖ ¯Ö×¸üÂÖ¤ü,²Öß›ü                 </t>
  </si>
  <si>
    <t xml:space="preserve">Ã£ÖÖ×­Öú ×­Ö¬Öß »ÖêÖÖ /  ´ÖÆüÖ»ÖêÖÖ¯ÖÖ»Ö ­ÖÖÖ¯Öã¸ü/   ¯ÖÓ“ÖÖµÖŸÖ ¸üÖ•Ö ÃÖ×´ÖŸÖß, ¯ÖÏ»ÖÓ×²ÖŸÖ ¯Ö×¸ü“”êû¤ü ¡Öî´ÖÖ×ÃÖú †Æü¾ÖÖ»Ö ´ÖÖÆêü ´ÖÖ“ÖÔü 2017 †Öê¸ü“ÖÖ  ×•Ö»ÆüÖ ¯Ö×¸üÂÖ¤ü,²Öß›ü                 </t>
  </si>
  <si>
    <t xml:space="preserve">ÃÖ­Ö 1970 ¯Öã¾Öá“Öê ¾Ö ­ÖŸÖÓ¸ü“µÖÖ ¯Ö×¸ü“”êû¤üÖ“Öß ÃÖÓµÖÖ †ØŸÖ´Ö †´ÖÖ­µÖ ¸üŒú´ÖÖ ŸÖÖŸ¯Öã¸üŸµÖÖ †´ÖÖ­µÖ ¸üŒú´ÖÖ“Öß ´ÖÖ×ÆüŸÖß </t>
  </si>
  <si>
    <t>³ÖÖ¸ü †×¬Ö³ÖÖ¸ü ¯ÖÏú¸üÖÖ“Öß ´ÖÖ×ÆüŸÖß</t>
  </si>
  <si>
    <t>†¯ÖÏÖ¯ŸÖ</t>
  </si>
  <si>
    <t>¯ÖÏÖ¯ŸÖ</t>
  </si>
  <si>
    <t>ÃÖÆüÖµµÖú »ÖêÖÖ×¬ÖúÖ¸üß</t>
  </si>
  <si>
    <t>úÖ»ÖÖ¾Ö¬Öß                                   ‹×¯ÖÏ»Ö 2015 ŸÖê ´ÖÖ“ÖÔ 2016</t>
  </si>
  <si>
    <t>²Öß.†Ö¸ü.ãú»ÖúÖá</t>
  </si>
  <si>
    <t>‹ÃÖ.²Öß.ŸÖÖ²ÖÓ›êü</t>
  </si>
  <si>
    <t>‹“Ö.‹´Ö.¬ÖÖÓ›êü</t>
  </si>
  <si>
    <t>†Ö¸ü.†Ö¸ü.¸üÖšüÖê›ü</t>
  </si>
  <si>
    <t>²Öß.êú.ˆ²ÖÖôêû</t>
  </si>
  <si>
    <t>²Öß.™üß.¾Öß¸ü</t>
  </si>
  <si>
    <t>›üß.‹ÃÖ.ÖÓÓÖÖ¬Ö¸êü</t>
  </si>
  <si>
    <t>‹´Ö.Û¾Æü.²ÖÖ²ÖÎÃÖ</t>
  </si>
  <si>
    <t>10/2015 ŸÖê 03/2016</t>
  </si>
  <si>
    <t>ÁÖß´ÖŸÖß ¸üÖ‰úŸÖ</t>
  </si>
  <si>
    <t xml:space="preserve">†Ö¸ü.‹´Ö.‘Öã»Öê </t>
  </si>
  <si>
    <t>4/2016 ŸÖê 9/2016</t>
  </si>
  <si>
    <t>‹“Ö.‹´Ö.µÖ¿Ö¾ÖÓŸÖê</t>
  </si>
  <si>
    <t>†Ö¸ü.êú.µÖÖ¤ü¾Ö</t>
  </si>
  <si>
    <t>‹ÃÖ.•Öß.¯ÖÏ¬ÖÖ­Ö</t>
  </si>
  <si>
    <t>•Öß.›üß.´ÖÓ¤êü</t>
  </si>
  <si>
    <t>²Öß.‹´Ö.¸üÖšüÖê›ü</t>
  </si>
  <si>
    <t>²Öß.›üß.¯Ö¾ÖÖ¸ü</t>
  </si>
  <si>
    <t>‹´Ö.²Öß.¯Ö¾ÖÖ¸ü</t>
  </si>
  <si>
    <t>‹.êú.×­ÖÖÖêôêû</t>
  </si>
  <si>
    <t>Û¾Æü.‹ÃÖ.¾ÆüÖê™üú¸ü</t>
  </si>
  <si>
    <t>¯Öß.‹´Ö.×´Ö¸üÖê</t>
  </si>
  <si>
    <t>¯Öß.‹´Ö.¯Ö¾ÖÖ¸ü</t>
  </si>
  <si>
    <t>×•Ö»ÆüÖ ¯Ö×¸üÂÖ¤êü“Öê ­ÖÖ¾Ö</t>
  </si>
  <si>
    <t xml:space="preserve">×­ÖúÖ»Öß ×­Ö‘ÖÖ»Öê»Öê ¯Ö×¸ü“”êû¤                     ( ´ÖÖÆêü ‹×¯ÖÏ»Ö  ´Ö×Æü­µÖÖŸÖ ü) </t>
  </si>
  <si>
    <t>×¾Ö×Æü¸ü /²ÖÖêê†¸ü †×¬ÖÖÏÆüÖ ×¾Ö¾Ö¸üÖ¯Ö¡Ö ÃÖ­Ö 2015-16 ( ´ÖÖÆêü 10/2015 ŸÖê 03/2016 )</t>
  </si>
  <si>
    <t>†. ÎÓú.</t>
  </si>
  <si>
    <t xml:space="preserve">ÖÖ¾ÖÖ“Öê ­ÖÖ¾Ö </t>
  </si>
  <si>
    <t xml:space="preserve">×¾ÖÆüß¸ü †×¬ÖÖÏÆüÖ /´ÖÓ•Öæ¸üß“Öê ×šüúÖÖ </t>
  </si>
  <si>
    <t>Ö™ü ÎÓú./ÃÖ.ÎÓú</t>
  </si>
  <si>
    <t xml:space="preserve">»ÖÖ³ÖÖÙ£Ö“Öê ­ÖÖ¾Ö </t>
  </si>
  <si>
    <t xml:space="preserve">´ÖÓ•Öæ¸üß †Ö¤êü¿Ö ÎÓú /×¤ü­ÖÖÓú </t>
  </si>
  <si>
    <t>úÖ»ÖÖ¾Ö¬Öß</t>
  </si>
  <si>
    <t xml:space="preserve">×¤ü¾ÖÃÖ </t>
  </si>
  <si>
    <t>†­Öã–ÖêµÖ ³ÖÖ›êü</t>
  </si>
  <si>
    <t>¯ÖÏ¤üÖ­Ö êú»Öê»µÖÖ ¸üŒú´ÖÖ“ÖÖ ŸÖ¯Ö×¿Ö»Ö</t>
  </si>
  <si>
    <t>¯ÖÖÃÖã­Ö</t>
  </si>
  <si>
    <t>¯ÖµÖÔŸÖ</t>
  </si>
  <si>
    <t>¯ÖÏ´ÖÖÖ Îú.</t>
  </si>
  <si>
    <t>×¤ü­ÖÖÓú</t>
  </si>
  <si>
    <t>¸üŒú´Ö</t>
  </si>
  <si>
    <t>×¤ü¾ÖÃÖ</t>
  </si>
  <si>
    <t>¯ÖÏ×ŸÖ×¤ü­Öß ³ÖÖ›êü</t>
  </si>
  <si>
    <t>†×³Ö¯ÖÏÖµÖ</t>
  </si>
  <si>
    <t>×¾Ö³ÖÖÖ /¯Ö.ÃÖ.</t>
  </si>
  <si>
    <t>¯Ö×¸ü“”êû¤ü ÃÖÓµÖÖ</t>
  </si>
  <si>
    <t>‹ãúÖ ¸üŒú´Ö</t>
  </si>
  <si>
    <t>´ÖÖÖß»Ö ´Ö×Æü­ÖÖ †Öê¸ü êú»Öê»Öß úÖµÖÔ¾ÖÖÆüß</t>
  </si>
  <si>
    <t>´ÖÖÆêü             ´Ö¬µÖê êú»Öê»Öß úÖµÖÔ¾ÖÖÆüß</t>
  </si>
  <si>
    <t>´Ö×Æü­ÖÖ †Öê¸ü êú»Öê»Öß úÖµÖÔ¾ÖÖÆüß</t>
  </si>
  <si>
    <t>´ÖÖÆêü       †Öê¸ü ¯ÖÏ»ÖÓ×²ÖŸÖ ¸üŒú´ÖÖ</t>
  </si>
  <si>
    <t>×¤ü­ÖÖÓú 01/04/2016 ¸üÖê•Öß ü  †Ó×ŸÖ´Ö †´ÖÖ­µÖ ¸üŒú´ÖÖ</t>
  </si>
  <si>
    <t>×¤ü­ÖÓÖú 01/04/2016  ŸÖÖŸ¯Ö¸üŸµÖÖ †´ÖÖ­µÖ ¸üŒú´ÖÖ</t>
  </si>
  <si>
    <t>×¤ü­ÖÖÓú 01/04/2016 ¸üÖê•Öß ú´ÖÔ“ÖÖ¸üß,Óú¡ÖÖ™ü¤üÖ¸ü,†×ŸÖ¯ÖÏ¤üÖ­Ö ¸üŒú´ÖÖ ¾ÖÃÖã»Öß ú¸üÖ¾µÖÖ“Öß ¸üŒŒ´Ö</t>
  </si>
  <si>
    <t>´ÖÖÖß»Ö ´Ö×Æü­ÖÖ †Öê¸ü ¾ÖÃÖã»Ö êú»Öê»Öß ¸üŒú´Ö</t>
  </si>
  <si>
    <t>´ÖÖÆêü              ´Ö¬µÖê ¾ÖÃÖã»Ö êú»Öê»Öß ¸üŒŒ´Ö</t>
  </si>
  <si>
    <t>´Ö×Æü­ÖÖ †Öê¸ü ¾ÖÃÖã»Öß ú»Öê»Öß ¸üŒú´Ö</t>
  </si>
  <si>
    <t>´ÖÖÆêü     †Öê¸ü ×¿Ö»»Öú ¾ÖÃÖã»Öß“Öß ¸üŒú´Ö</t>
  </si>
  <si>
    <t>Ã£ÖÖ×­Öú×­Ö¬Öß »ÖêÖÖ ¯Ö¸üßÖÖ †Æü¾ÖÖ»ÖÖŸÖß»Ö †ØŸÖ´Ö †´ÖÖ­µÖ ¸üŒú´ÖÖ ²ÖÖ²ÖŸÖ êú»Öê»µÖÖ úÖµÖÔ¾ÖÖÆüß“ÖÖ ´ÖÖÃÖßú †Æü¾ÖÖ»Ö ´ÖÖÆêü                  2016-17   ×¾Ö¢Ö ×¾Ö³ÖÖÖ ×•Ö.¯Ö.²Öß›ü</t>
  </si>
  <si>
    <t xml:space="preserve">×¾Ö³ÖÖÖ /¯ÖÓ.ÃÖ.“Öê ­ÖÖÓ¾Ö </t>
  </si>
  <si>
    <t xml:space="preserve">´ÖÖÆêü ------ ´Ö¬µÖê †­Öã¯ÖÖ»Ö­Ö ÃÖÖ¤ü¸ü êú»Öê»Öê ¯Ö×¸ü“”êû¤ü </t>
  </si>
  <si>
    <t xml:space="preserve">´ÖÖÆêü ------ ´Ö¬µÖê ×­ÖúÖ»Öß ×­Ö‘ÖÖ»Öê»Öê ¯Ö×¸ü“”êû¤ü </t>
  </si>
  <si>
    <t xml:space="preserve">´ÖÖÆêü ------- †Öê¸ü ‹ãúÖ †­Öã¯ÖÖ»Ö­Ö ÃÖÖ¤ü¸ü êú»Öê»Öê ¯Ö×¸ü“”êû¤ü </t>
  </si>
  <si>
    <t xml:space="preserve">´ÖÖÖß»Ö ´Ö×Æü­ÖÖ †Öê¸ü ×­ÖúÖ»Öß ¯Ö×¸ü“”êû¤                     </t>
  </si>
  <si>
    <t xml:space="preserve">´ÖÖÖß»Ö ´Ö×Æü­ÖÖ †Öê¸ü †­Öã¯ÖÖ»Ö­Ö ÃÖÖ¤ü¸ü êú»Öê»Öê ¯Ö×¸ü“”êû¤ü                               </t>
  </si>
  <si>
    <t xml:space="preserve">´ÖÖÆêü ----- †Öê¸ü ‹ãúÖ ×­ÖúÖ»Öß ×­Ö‘ÖÖ»Öê»Öê ¯Ö×¸ü“”êû¤ü </t>
  </si>
  <si>
    <t>‹ãúÖ  ×•Ö.¯Ö. + ¯ÖÓ.ÃÖ.</t>
  </si>
  <si>
    <t>‹úÖ ¯Ö.ÃÖ.</t>
  </si>
  <si>
    <t>‹úãúÖ ×•Ö.¯Ö.</t>
  </si>
  <si>
    <t>‹úãúÖ ¯Ö.ÃÖ.</t>
  </si>
  <si>
    <t>´ÖÖÖß»Ö ´Ö×Æü­µÖÖŸÖß»Ö            ¯ÖÏ»ÖÓ×²ÖŸÖ ¯Ö×¸ü“”êû¤ü</t>
  </si>
  <si>
    <t>“ÖÖ»Öã ´Ö×Æü­µÖÖŸÖß»Ö ¯ÖÏÖ¯ŸÖ ¯Ö×¸ü“”êû¤ü</t>
  </si>
  <si>
    <t xml:space="preserve">†­Öã¯ÖÖ»Ö­Ö ÃÖÖ¤ü¸ü êú»Öê»Öê ¯Ö×¸ü“”êû¤ü                              </t>
  </si>
  <si>
    <t xml:space="preserve"> †Ó×ŸÖ´ÖŸÖ: ×­ÖúÖ»Öß úÖœü»Öê»Öê ¯Ö×¸ü“”êû¤                     </t>
  </si>
  <si>
    <t>´Ö×Æü­ÖÖ †Öê¸ü ¯ÖÏ»ÖÓ×²ÖŸÖ ¯Ö×¸ü“”êû¤ü</t>
  </si>
  <si>
    <t xml:space="preserve">    ¯ÖÓ“ÖÖµÖŸÖ ¸üÖ•Ö ÃÖ×´ÖŸÖß ¯ÖÏ»ÖÓ×²ÖŸÖ ¯Ö×¸ü“”êû¤ü  ü</t>
  </si>
  <si>
    <t xml:space="preserve">    ´ÖÆüÖ»ÖêÖÖ¯ÖÖ»Öü úÖµÖÖÔ»ÖµÖÖ ú›ß»Ö ¯ÖÏ»ÖÓ×²ÖŸÖ ¯Ö×¸ü“”êû¤ü</t>
  </si>
  <si>
    <t xml:space="preserve">     Ã£ÖÖ×­Öú ×­Ö¬Öß »ÖêÖÖ ¯ÖÏ»ÖÓ×²ÖŸÖ ¯Ö×¸ü“”êû¤ü</t>
  </si>
  <si>
    <t>´ÖÖÆêü ‹×¯ÖÏ»Ö  2016</t>
  </si>
  <si>
    <t>´ÖãµÖ úÖµÖÔúÖ¸üß †×¬ÖúÖ¸üß</t>
  </si>
  <si>
    <t>´ÖÖÆêü ´Öê 2016</t>
  </si>
  <si>
    <t>´ÖÖÆêü •Öã­Ö 2016</t>
  </si>
  <si>
    <t>´ÖÖÆêü •Öã»Öî 2016</t>
  </si>
  <si>
    <t>´ÖÖÆêü †ÖòÖÂ™ü 2016</t>
  </si>
  <si>
    <t>´ÖÖÆêü ÃÖ¯™êü²Ö¸ü 2016</t>
  </si>
  <si>
    <t>´ÖÖÆêü †ÖòŒ™üÖê²Ö¸ü 2016</t>
  </si>
  <si>
    <t>´ÖÖÆêü ­ÖÖê¾Æêü²Ö¸ü 2016</t>
  </si>
  <si>
    <t>´ÖÖÆêü ×›üÃÖê²Ö¸ü 2016</t>
  </si>
  <si>
    <t>´ÖÖÆêü •ÖÖ­Öê¾ÖÖ¸üß 2017</t>
  </si>
  <si>
    <t>´ÖÖÆêü ±êú²ÖÎã¾ÖÖ¸üß 2017</t>
  </si>
  <si>
    <t>´ÖÖÆêü ´ÖÖ“ÖÔ  2017</t>
  </si>
  <si>
    <t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t>
  </si>
  <si>
    <t>´ÖÖÆêü ´ÖÖ“ÖÔü üü 2017 †Öê¸ü ¯ÖÏ»ÖÓ×²ÖŸÖ ¯Ö×¸ü“”êû¤ü</t>
  </si>
  <si>
    <t>¯ÖÓ“ÖÖµÖŸÖ ¸üÖ•Ö ÃÖ×´ÖŸÖß ¯ÖÏ»ÖÓ×²ÖŸÖ ¯Ö×¸ü“”êû¤ü 2016-17                          ×•Ö»ÆüÖ ¯Ö×¸üÂÖ¤ü,²Öß›ü</t>
  </si>
  <si>
    <t>´ÖÆüÖ»ÖêÖÖúÖ¸ü úÖµÖÖÔ»ÖµÖÖ ú›üß»Ö ¯ÖÏ»ÖÓ×²ÖŸÖ ¯Ö×¸ü“”êû¤ü 2016-17                                        ×•Ö»ÆüÖ ¯Ö×¸üÂÖ¤ü,²Öß›ü</t>
  </si>
  <si>
    <t>Ã£ÖÖ×­Öú ×­Ö¬Öß »ÖêÖÖ¯Ö¸üßÖÖÖŸÖß»Ö  ¯ÖÏ»ÖÓ×²ÖŸÖ ¯Ö×¸ü“”êû¤ü 2016-17                                ×•Ö»ÆüÖ ¯Ö×¸üÂÖ¤ü,²Öß›ü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</si>
</sst>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8"/>
      <color theme="1"/>
      <name val="DVB-TTSurekh"/>
      <family val="5"/>
    </font>
    <font>
      <sz val="18"/>
      <color theme="1"/>
      <name val="DVB-TTSurekh"/>
      <family val="5"/>
    </font>
    <font>
      <b/>
      <sz val="22"/>
      <color theme="1"/>
      <name val="DVB-TTSurekh"/>
      <family val="5"/>
    </font>
    <font>
      <sz val="18"/>
      <color rgb="FFFF0000"/>
      <name val="DVB-TTSurekh"/>
      <family val="5"/>
    </font>
    <font>
      <b/>
      <sz val="18"/>
      <color rgb="FFFF0000"/>
      <name val="DVB-TTSurekh"/>
      <family val="5"/>
    </font>
    <font>
      <sz val="16"/>
      <color theme="1"/>
      <name val="DVB-TTSurekh"/>
      <family val="5"/>
    </font>
    <font>
      <b/>
      <sz val="16"/>
      <color theme="1"/>
      <name val="DVB-TTSurekh"/>
      <family val="5"/>
    </font>
    <font>
      <sz val="18"/>
      <color theme="1"/>
      <name val="DVB-TTDhruv"/>
      <family val="5"/>
    </font>
    <font>
      <sz val="16"/>
      <color theme="1"/>
      <name val="DVB-TTDhruv"/>
      <family val="5"/>
    </font>
    <font>
      <sz val="14"/>
      <color theme="1"/>
      <name val="DVB-TTDhruv"/>
      <family val="5"/>
    </font>
    <font>
      <sz val="16"/>
      <color theme="1"/>
      <name val="Calibri"/>
      <family val="2"/>
      <scheme val="minor"/>
    </font>
    <font>
      <sz val="22"/>
      <color theme="1"/>
      <name val="DVB-TTDhruv"/>
      <family val="5"/>
    </font>
    <font>
      <sz val="14"/>
      <color theme="1"/>
      <name val="DVB-TTSurekh"/>
      <family val="5"/>
    </font>
    <font>
      <sz val="11"/>
      <color theme="1"/>
      <name val="DVB-TTSurekh"/>
      <family val="5"/>
    </font>
    <font>
      <sz val="12"/>
      <color theme="1"/>
      <name val="DVB-TTDhruv"/>
      <family val="5"/>
    </font>
    <font>
      <sz val="10"/>
      <color theme="1"/>
      <name val="DVB-TTDhruv"/>
      <family val="5"/>
    </font>
    <font>
      <b/>
      <sz val="12"/>
      <color theme="1"/>
      <name val="DVB-TTDhruv"/>
      <family val="5"/>
    </font>
    <font>
      <sz val="16"/>
      <color rgb="FFFF0000"/>
      <name val="DVB-TTSurekh"/>
      <family val="5"/>
    </font>
    <font>
      <sz val="12"/>
      <color rgb="FFFF0000"/>
      <name val="DVB-TTDhruv"/>
      <family val="5"/>
    </font>
    <font>
      <sz val="12"/>
      <color rgb="FF92D050"/>
      <name val="DVB-TTDhruv"/>
      <family val="5"/>
    </font>
    <font>
      <sz val="11"/>
      <color theme="1"/>
      <name val="DVB-TTDhruv"/>
      <family val="5"/>
    </font>
    <font>
      <sz val="12"/>
      <color theme="1"/>
      <name val="DVB-TTSurekh"/>
      <family val="5"/>
    </font>
    <font>
      <sz val="16"/>
      <name val="DVB-TTSurekh"/>
      <family val="5"/>
    </font>
    <font>
      <sz val="14"/>
      <name val="DVB-TTSurekh"/>
      <family val="5"/>
    </font>
    <font>
      <b/>
      <sz val="11"/>
      <color theme="1"/>
      <name val="DVB-TTSurekh"/>
      <family val="5"/>
    </font>
    <font>
      <b/>
      <sz val="18"/>
      <color theme="1"/>
      <name val="DVB-TTDhruv"/>
      <family val="5"/>
    </font>
    <font>
      <b/>
      <sz val="11"/>
      <color theme="1"/>
      <name val="DVB-TTDhruv"/>
      <family val="5"/>
    </font>
    <font>
      <b/>
      <sz val="16"/>
      <color theme="1"/>
      <name val="DVB-TTDhruv"/>
      <family val="5"/>
    </font>
    <font>
      <b/>
      <sz val="14"/>
      <color theme="1"/>
      <name val="DVB-TTDhruv"/>
      <family val="5"/>
    </font>
    <font>
      <b/>
      <sz val="11"/>
      <color rgb="FFFF0000"/>
      <name val="DVB-TTSurekh"/>
      <family val="5"/>
    </font>
    <font>
      <sz val="11"/>
      <color rgb="FFFF0000"/>
      <name val="DVB-TTSurekh"/>
      <family val="5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4" fillId="0" borderId="0" xfId="0" applyFont="1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17" fontId="7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vertical="center"/>
    </xf>
    <xf numFmtId="17" fontId="1" fillId="0" borderId="2" xfId="0" applyNumberFormat="1" applyFont="1" applyBorder="1" applyAlignment="1">
      <alignment vertical="center"/>
    </xf>
    <xf numFmtId="17" fontId="7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17" fontId="7" fillId="0" borderId="2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/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6" xfId="0" applyFont="1" applyBorder="1"/>
    <xf numFmtId="0" fontId="17" fillId="0" borderId="6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1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6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0" fontId="23" fillId="0" borderId="14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23" fillId="0" borderId="12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wrapText="1"/>
    </xf>
    <xf numFmtId="0" fontId="19" fillId="0" borderId="0" xfId="0" applyFont="1" applyBorder="1"/>
    <xf numFmtId="0" fontId="20" fillId="0" borderId="0" xfId="0" applyFont="1" applyBorder="1"/>
    <xf numFmtId="0" fontId="15" fillId="2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9" fillId="0" borderId="6" xfId="0" applyFont="1" applyBorder="1"/>
    <xf numFmtId="0" fontId="15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6" fillId="0" borderId="6" xfId="0" applyFont="1" applyBorder="1"/>
    <xf numFmtId="0" fontId="16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0" xfId="0" applyFont="1"/>
    <xf numFmtId="0" fontId="13" fillId="0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9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/>
    <xf numFmtId="0" fontId="25" fillId="0" borderId="6" xfId="0" applyFont="1" applyBorder="1"/>
    <xf numFmtId="0" fontId="25" fillId="0" borderId="6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6" fillId="0" borderId="6" xfId="0" applyFont="1" applyFill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27" fillId="0" borderId="0" xfId="0" applyFont="1"/>
    <xf numFmtId="0" fontId="27" fillId="0" borderId="6" xfId="0" applyFont="1" applyBorder="1"/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0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151" zoomScaleSheetLayoutView="100" workbookViewId="0">
      <selection activeCell="C205" sqref="C205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107</v>
      </c>
      <c r="I1" s="20"/>
    </row>
    <row r="2" spans="1:9" s="17" customFormat="1" ht="90.75" customHeight="1">
      <c r="A2" s="18" t="s">
        <v>0</v>
      </c>
      <c r="B2" s="50" t="s">
        <v>67</v>
      </c>
      <c r="C2" s="52" t="s">
        <v>122</v>
      </c>
      <c r="D2" s="45" t="s">
        <v>63</v>
      </c>
      <c r="E2" s="18" t="s">
        <v>38</v>
      </c>
      <c r="F2" s="63" t="s">
        <v>123</v>
      </c>
      <c r="G2" s="63" t="s">
        <v>124</v>
      </c>
      <c r="H2" s="63" t="s">
        <v>125</v>
      </c>
      <c r="I2" s="21"/>
    </row>
    <row r="3" spans="1:9" s="8" customFormat="1" ht="24">
      <c r="A3" s="3">
        <v>1</v>
      </c>
      <c r="B3" s="3">
        <v>2</v>
      </c>
      <c r="C3" s="3">
        <v>3</v>
      </c>
      <c r="D3" s="11">
        <v>4</v>
      </c>
      <c r="E3" s="3">
        <v>5</v>
      </c>
      <c r="F3" s="3">
        <v>6</v>
      </c>
      <c r="G3" s="3">
        <v>7</v>
      </c>
      <c r="H3" s="11">
        <v>8</v>
      </c>
      <c r="I3" s="22"/>
    </row>
    <row r="4" spans="1:9" ht="24">
      <c r="A4" s="3">
        <v>1</v>
      </c>
      <c r="B4" s="4" t="s">
        <v>14</v>
      </c>
      <c r="C4" s="3">
        <v>96</v>
      </c>
      <c r="D4" s="11">
        <v>15</v>
      </c>
      <c r="E4" s="3">
        <f>SUM(C4:D4)</f>
        <v>111</v>
      </c>
      <c r="F4" s="3">
        <v>0</v>
      </c>
      <c r="G4" s="3">
        <v>0</v>
      </c>
      <c r="H4" s="11">
        <f>E4-G4</f>
        <v>111</v>
      </c>
      <c r="I4" s="22"/>
    </row>
    <row r="5" spans="1:9" ht="24">
      <c r="A5" s="3">
        <v>2</v>
      </c>
      <c r="B5" s="4" t="s">
        <v>15</v>
      </c>
      <c r="C5" s="3">
        <v>78</v>
      </c>
      <c r="D5" s="11">
        <v>10</v>
      </c>
      <c r="E5" s="11">
        <f t="shared" ref="E5:E15" si="0">SUM(C5:D5)</f>
        <v>88</v>
      </c>
      <c r="F5" s="26">
        <v>0</v>
      </c>
      <c r="G5" s="3">
        <v>0</v>
      </c>
      <c r="H5" s="11">
        <f t="shared" ref="H5:H16" si="1">E5-G5</f>
        <v>88</v>
      </c>
      <c r="I5" s="22"/>
    </row>
    <row r="6" spans="1:9" ht="24">
      <c r="A6" s="3">
        <v>3</v>
      </c>
      <c r="B6" s="4" t="s">
        <v>16</v>
      </c>
      <c r="C6" s="3">
        <v>160</v>
      </c>
      <c r="D6" s="11">
        <v>3</v>
      </c>
      <c r="E6" s="11">
        <f>SUM(C6:D6)</f>
        <v>163</v>
      </c>
      <c r="F6" s="3">
        <v>0</v>
      </c>
      <c r="G6" s="3">
        <v>0</v>
      </c>
      <c r="H6" s="11">
        <f t="shared" si="1"/>
        <v>163</v>
      </c>
      <c r="I6" s="22"/>
    </row>
    <row r="7" spans="1:9" ht="24">
      <c r="A7" s="3">
        <v>4</v>
      </c>
      <c r="B7" s="4" t="s">
        <v>17</v>
      </c>
      <c r="C7" s="3">
        <v>95</v>
      </c>
      <c r="D7" s="11">
        <v>5</v>
      </c>
      <c r="E7" s="11">
        <f t="shared" si="0"/>
        <v>100</v>
      </c>
      <c r="F7" s="3">
        <v>0</v>
      </c>
      <c r="G7" s="3">
        <v>0</v>
      </c>
      <c r="H7" s="11">
        <v>95</v>
      </c>
      <c r="I7" s="22"/>
    </row>
    <row r="8" spans="1:9" ht="24">
      <c r="A8" s="3">
        <v>5</v>
      </c>
      <c r="B8" s="4" t="s">
        <v>18</v>
      </c>
      <c r="C8" s="3">
        <v>73</v>
      </c>
      <c r="D8" s="11">
        <v>17</v>
      </c>
      <c r="E8" s="11">
        <f t="shared" si="0"/>
        <v>90</v>
      </c>
      <c r="F8" s="3">
        <v>0</v>
      </c>
      <c r="G8" s="3">
        <v>0</v>
      </c>
      <c r="H8" s="11">
        <f t="shared" si="1"/>
        <v>90</v>
      </c>
      <c r="I8" s="22"/>
    </row>
    <row r="9" spans="1:9" ht="24">
      <c r="A9" s="3">
        <v>6</v>
      </c>
      <c r="B9" s="4" t="s">
        <v>19</v>
      </c>
      <c r="C9" s="3">
        <v>121</v>
      </c>
      <c r="D9" s="11">
        <v>12</v>
      </c>
      <c r="E9" s="11">
        <f t="shared" si="0"/>
        <v>133</v>
      </c>
      <c r="F9" s="3">
        <v>0</v>
      </c>
      <c r="G9" s="3">
        <v>0</v>
      </c>
      <c r="H9" s="11">
        <f t="shared" si="1"/>
        <v>133</v>
      </c>
      <c r="I9" s="22"/>
    </row>
    <row r="10" spans="1:9" ht="29.25" customHeight="1">
      <c r="A10" s="3">
        <v>7</v>
      </c>
      <c r="B10" s="4" t="s">
        <v>20</v>
      </c>
      <c r="C10" s="3">
        <v>132</v>
      </c>
      <c r="D10" s="11">
        <v>12</v>
      </c>
      <c r="E10" s="11">
        <f t="shared" si="0"/>
        <v>144</v>
      </c>
      <c r="F10" s="3">
        <v>0</v>
      </c>
      <c r="G10" s="3">
        <v>0</v>
      </c>
      <c r="H10" s="11">
        <f t="shared" si="1"/>
        <v>144</v>
      </c>
      <c r="I10" s="22"/>
    </row>
    <row r="11" spans="1:9" ht="29.25" customHeight="1">
      <c r="A11" s="3">
        <v>8</v>
      </c>
      <c r="B11" s="4" t="s">
        <v>33</v>
      </c>
      <c r="C11" s="3">
        <v>32</v>
      </c>
      <c r="D11" s="11">
        <v>5</v>
      </c>
      <c r="E11" s="11">
        <f t="shared" si="0"/>
        <v>37</v>
      </c>
      <c r="F11" s="3">
        <v>0</v>
      </c>
      <c r="G11" s="3">
        <v>0</v>
      </c>
      <c r="H11" s="11">
        <f t="shared" si="1"/>
        <v>37</v>
      </c>
      <c r="I11" s="22"/>
    </row>
    <row r="12" spans="1:9" ht="29.25" customHeight="1">
      <c r="A12" s="3">
        <v>9</v>
      </c>
      <c r="B12" s="4" t="s">
        <v>34</v>
      </c>
      <c r="C12" s="3">
        <v>77</v>
      </c>
      <c r="D12" s="11">
        <v>9</v>
      </c>
      <c r="E12" s="11">
        <f t="shared" si="0"/>
        <v>86</v>
      </c>
      <c r="F12" s="3">
        <v>0</v>
      </c>
      <c r="G12" s="3">
        <v>0</v>
      </c>
      <c r="H12" s="11">
        <f t="shared" si="1"/>
        <v>86</v>
      </c>
      <c r="I12" s="22"/>
    </row>
    <row r="13" spans="1:9" ht="29.25" customHeight="1">
      <c r="A13" s="3">
        <v>10</v>
      </c>
      <c r="B13" s="4" t="s">
        <v>70</v>
      </c>
      <c r="C13" s="3">
        <v>85</v>
      </c>
      <c r="D13" s="11">
        <v>0</v>
      </c>
      <c r="E13" s="11">
        <f t="shared" si="0"/>
        <v>85</v>
      </c>
      <c r="F13" s="3">
        <v>0</v>
      </c>
      <c r="G13" s="3">
        <v>0</v>
      </c>
      <c r="H13" s="11">
        <f t="shared" si="1"/>
        <v>85</v>
      </c>
      <c r="I13" s="22"/>
    </row>
    <row r="14" spans="1:9" ht="29.25" customHeight="1">
      <c r="A14" s="3">
        <v>11</v>
      </c>
      <c r="B14" s="4" t="s">
        <v>35</v>
      </c>
      <c r="C14" s="3">
        <v>29</v>
      </c>
      <c r="D14" s="11">
        <v>9</v>
      </c>
      <c r="E14" s="11">
        <f t="shared" si="0"/>
        <v>38</v>
      </c>
      <c r="F14" s="3">
        <v>0</v>
      </c>
      <c r="G14" s="3">
        <v>0</v>
      </c>
      <c r="H14" s="11">
        <f t="shared" si="1"/>
        <v>38</v>
      </c>
      <c r="I14" s="22"/>
    </row>
    <row r="15" spans="1:9" ht="29.25" customHeight="1">
      <c r="A15" s="3">
        <v>12</v>
      </c>
      <c r="B15" s="4" t="s">
        <v>36</v>
      </c>
      <c r="C15" s="3">
        <v>79</v>
      </c>
      <c r="D15" s="11">
        <v>15</v>
      </c>
      <c r="E15" s="11">
        <f t="shared" si="0"/>
        <v>94</v>
      </c>
      <c r="F15" s="3">
        <v>0</v>
      </c>
      <c r="G15" s="3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5">
        <f>SUM(C4:C15)</f>
        <v>1057</v>
      </c>
      <c r="D16" s="10">
        <f>SUM(D4:D15)</f>
        <v>112</v>
      </c>
      <c r="E16" s="10">
        <f>SUM(E4:E15)</f>
        <v>1169</v>
      </c>
      <c r="F16" s="5">
        <f>SUM(F4:F15)</f>
        <v>0</v>
      </c>
      <c r="G16" s="5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‹×¯ÖÏ»Ö 2016</v>
      </c>
      <c r="I21" s="23"/>
    </row>
    <row r="22" spans="1:9" s="17" customFormat="1" ht="105">
      <c r="A22" s="18" t="str">
        <f>A2</f>
        <v>†.Îú.</v>
      </c>
      <c r="B22" s="50" t="s">
        <v>68</v>
      </c>
      <c r="C22" s="18" t="str">
        <f t="shared" ref="C22:F22" si="2">C2</f>
        <v>´ÖÖÖß»Ö ´Ö×Æü­µÖÖŸÖß»Ö (´ÖÖ“ÖÔ 2016) ¯ÖÏ»ÖÓ×²ÖŸÖ ¯Ö×¸ü“”êû¤ü</v>
      </c>
      <c r="D22" s="18" t="str">
        <f>D2</f>
        <v>­Ö¾Öß­Ö †Ö»Öê»Öê ¯Ö×¸ü“”êû¤ü</v>
      </c>
      <c r="E22" s="18" t="str">
        <f t="shared" si="2"/>
        <v>‹ãúÖ ¯ÖÏ»ÖÓ×²ÖŸÖ ¯Ö×¸ü“”êû¤ü</v>
      </c>
      <c r="F22" s="18" t="str">
        <f t="shared" si="2"/>
        <v>†­Öã¯ÖÖ»Ö­Ö ÃÖÖ¤ü¸ü êú»Öê»Öê ¯Ö×¸ü“”êû¤ü (‹×¯ÖÏ»Öüü)</v>
      </c>
      <c r="G22" s="18" t="str">
        <f>G2</f>
        <v>‹×¯ÖÏ»Ö ü´Ö×Æü­µÖÖŸÖ ×­ÖúÖ»Öß úÖœü»Öê»Öê ¯Ö×¸ü“”êû¤ü</v>
      </c>
      <c r="H22" s="18" t="str">
        <f>H2</f>
        <v>´ÖÖÆêü ‹×¯ÖÏ»Öü 2016 †Öê¸ü ¯ÖÏ»ÖÓ×²ÖŸÖ ¯Ö×¸ü“”êû¤ü</v>
      </c>
      <c r="I22" s="21"/>
    </row>
    <row r="23" spans="1:9" ht="27" customHeight="1">
      <c r="A23" s="3">
        <f>A3</f>
        <v>1</v>
      </c>
      <c r="B23" s="3">
        <f>B3</f>
        <v>2</v>
      </c>
      <c r="C23" s="3">
        <f>C3</f>
        <v>3</v>
      </c>
      <c r="D23" s="11">
        <v>4</v>
      </c>
      <c r="E23" s="3">
        <v>5</v>
      </c>
      <c r="F23" s="3">
        <v>6</v>
      </c>
      <c r="G23" s="3">
        <v>7</v>
      </c>
      <c r="H23" s="11">
        <v>8</v>
      </c>
      <c r="I23" s="22"/>
    </row>
    <row r="24" spans="1:9" ht="27" customHeight="1">
      <c r="A24" s="3">
        <v>1</v>
      </c>
      <c r="B24" s="4" t="s">
        <v>2</v>
      </c>
      <c r="C24" s="3">
        <v>71</v>
      </c>
      <c r="D24" s="11">
        <v>7</v>
      </c>
      <c r="E24" s="3">
        <f>SUM(C24:D24)</f>
        <v>78</v>
      </c>
      <c r="F24" s="3">
        <v>0</v>
      </c>
      <c r="G24" s="3">
        <v>0</v>
      </c>
      <c r="H24" s="11">
        <f>E24-G24</f>
        <v>78</v>
      </c>
      <c r="I24" s="22"/>
    </row>
    <row r="25" spans="1:9" ht="27" customHeight="1">
      <c r="A25" s="3">
        <v>2</v>
      </c>
      <c r="B25" s="4" t="s">
        <v>3</v>
      </c>
      <c r="C25" s="3">
        <v>68</v>
      </c>
      <c r="D25" s="11">
        <v>5</v>
      </c>
      <c r="E25" s="11">
        <f t="shared" ref="E25:E34" si="3">SUM(C25:D25)</f>
        <v>73</v>
      </c>
      <c r="F25" s="3">
        <v>0</v>
      </c>
      <c r="G25" s="3">
        <v>0</v>
      </c>
      <c r="H25" s="11">
        <f t="shared" ref="H25:H34" si="4">E25-G25</f>
        <v>73</v>
      </c>
      <c r="I25" s="22"/>
    </row>
    <row r="26" spans="1:9" ht="27" customHeight="1">
      <c r="A26" s="3">
        <v>3</v>
      </c>
      <c r="B26" s="4" t="s">
        <v>4</v>
      </c>
      <c r="C26" s="3">
        <v>53</v>
      </c>
      <c r="D26" s="11">
        <v>3</v>
      </c>
      <c r="E26" s="11">
        <f t="shared" si="3"/>
        <v>56</v>
      </c>
      <c r="F26" s="3">
        <v>0</v>
      </c>
      <c r="G26" s="3">
        <v>0</v>
      </c>
      <c r="H26" s="11">
        <f t="shared" si="4"/>
        <v>56</v>
      </c>
      <c r="I26" s="22"/>
    </row>
    <row r="27" spans="1:9" ht="27" customHeight="1">
      <c r="A27" s="3">
        <v>4</v>
      </c>
      <c r="B27" s="4" t="s">
        <v>5</v>
      </c>
      <c r="C27" s="3">
        <v>88</v>
      </c>
      <c r="D27" s="11">
        <v>2</v>
      </c>
      <c r="E27" s="11">
        <f t="shared" si="3"/>
        <v>90</v>
      </c>
      <c r="F27" s="3">
        <v>0</v>
      </c>
      <c r="G27" s="3">
        <v>0</v>
      </c>
      <c r="H27" s="11">
        <f t="shared" si="4"/>
        <v>90</v>
      </c>
      <c r="I27" s="22"/>
    </row>
    <row r="28" spans="1:9" ht="27" customHeight="1">
      <c r="A28" s="3">
        <v>5</v>
      </c>
      <c r="B28" s="4" t="s">
        <v>6</v>
      </c>
      <c r="C28" s="3">
        <v>75</v>
      </c>
      <c r="D28" s="11">
        <v>6</v>
      </c>
      <c r="E28" s="11">
        <f t="shared" si="3"/>
        <v>81</v>
      </c>
      <c r="F28" s="3">
        <v>0</v>
      </c>
      <c r="G28" s="3">
        <v>0</v>
      </c>
      <c r="H28" s="11">
        <f t="shared" si="4"/>
        <v>81</v>
      </c>
      <c r="I28" s="22"/>
    </row>
    <row r="29" spans="1:9" ht="27" customHeight="1">
      <c r="A29" s="3">
        <v>6</v>
      </c>
      <c r="B29" s="4" t="s">
        <v>7</v>
      </c>
      <c r="C29" s="3">
        <v>107</v>
      </c>
      <c r="D29" s="11">
        <v>5</v>
      </c>
      <c r="E29" s="11">
        <f t="shared" si="3"/>
        <v>112</v>
      </c>
      <c r="F29" s="3">
        <v>0</v>
      </c>
      <c r="G29" s="3">
        <v>0</v>
      </c>
      <c r="H29" s="11">
        <f t="shared" si="4"/>
        <v>112</v>
      </c>
      <c r="I29" s="22"/>
    </row>
    <row r="30" spans="1:9" ht="27" customHeight="1">
      <c r="A30" s="3">
        <v>7</v>
      </c>
      <c r="B30" s="4" t="s">
        <v>8</v>
      </c>
      <c r="C30" s="3">
        <v>66</v>
      </c>
      <c r="D30" s="11">
        <v>2</v>
      </c>
      <c r="E30" s="11">
        <f t="shared" si="3"/>
        <v>68</v>
      </c>
      <c r="F30" s="3">
        <v>0</v>
      </c>
      <c r="G30" s="3">
        <v>0</v>
      </c>
      <c r="H30" s="11">
        <f t="shared" si="4"/>
        <v>68</v>
      </c>
      <c r="I30" s="22"/>
    </row>
    <row r="31" spans="1:9" ht="27" customHeight="1">
      <c r="A31" s="3">
        <v>8</v>
      </c>
      <c r="B31" s="4" t="s">
        <v>9</v>
      </c>
      <c r="C31" s="3">
        <v>21</v>
      </c>
      <c r="D31" s="11">
        <v>3</v>
      </c>
      <c r="E31" s="11">
        <f t="shared" si="3"/>
        <v>24</v>
      </c>
      <c r="F31" s="3">
        <v>0</v>
      </c>
      <c r="G31" s="3">
        <v>0</v>
      </c>
      <c r="H31" s="11">
        <f t="shared" si="4"/>
        <v>24</v>
      </c>
      <c r="I31" s="22"/>
    </row>
    <row r="32" spans="1:9" ht="27" customHeight="1">
      <c r="A32" s="3">
        <v>9</v>
      </c>
      <c r="B32" s="4" t="s">
        <v>10</v>
      </c>
      <c r="C32" s="3">
        <v>25</v>
      </c>
      <c r="D32" s="11">
        <v>1</v>
      </c>
      <c r="E32" s="11">
        <f t="shared" si="3"/>
        <v>26</v>
      </c>
      <c r="F32" s="3">
        <v>0</v>
      </c>
      <c r="G32" s="3">
        <v>0</v>
      </c>
      <c r="H32" s="11">
        <f t="shared" si="4"/>
        <v>26</v>
      </c>
      <c r="I32" s="22"/>
    </row>
    <row r="33" spans="1:9" ht="27" customHeight="1">
      <c r="A33" s="3">
        <v>10</v>
      </c>
      <c r="B33" s="4" t="s">
        <v>11</v>
      </c>
      <c r="C33" s="3">
        <v>17</v>
      </c>
      <c r="D33" s="11">
        <v>1</v>
      </c>
      <c r="E33" s="11">
        <f t="shared" si="3"/>
        <v>18</v>
      </c>
      <c r="F33" s="3">
        <v>0</v>
      </c>
      <c r="G33" s="3">
        <v>0</v>
      </c>
      <c r="H33" s="11">
        <f t="shared" si="4"/>
        <v>18</v>
      </c>
      <c r="I33" s="22"/>
    </row>
    <row r="34" spans="1:9" ht="27" customHeight="1">
      <c r="A34" s="3">
        <v>11</v>
      </c>
      <c r="B34" s="4" t="s">
        <v>12</v>
      </c>
      <c r="C34" s="3">
        <v>17</v>
      </c>
      <c r="D34" s="11">
        <v>4</v>
      </c>
      <c r="E34" s="11">
        <f t="shared" si="3"/>
        <v>21</v>
      </c>
      <c r="F34" s="3">
        <v>0</v>
      </c>
      <c r="G34" s="3">
        <v>0</v>
      </c>
      <c r="H34" s="11">
        <f t="shared" si="4"/>
        <v>21</v>
      </c>
      <c r="I34" s="22"/>
    </row>
    <row r="35" spans="1:9" ht="27" customHeight="1">
      <c r="A35" s="4"/>
      <c r="B35" s="4" t="s">
        <v>13</v>
      </c>
      <c r="C35" s="5">
        <f>SUM(C24:C34)</f>
        <v>608</v>
      </c>
      <c r="D35" s="10">
        <f>SUM(D24:D34)</f>
        <v>39</v>
      </c>
      <c r="E35" s="11">
        <f t="shared" ref="E35" si="5">SUM(C35:D35)</f>
        <v>647</v>
      </c>
      <c r="F35" s="5">
        <f>SUM(F24:F34)</f>
        <v>0</v>
      </c>
      <c r="G35" s="5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‹×¯ÖÏ»Ö 2016</v>
      </c>
      <c r="I45" s="14"/>
    </row>
    <row r="46" spans="1:9" ht="120">
      <c r="A46" s="9" t="s">
        <v>0</v>
      </c>
      <c r="B46" s="9" t="s">
        <v>1</v>
      </c>
      <c r="C46" s="9" t="str">
        <f>C2</f>
        <v>´ÖÖÖß»Ö ´Ö×Æü­µÖÖŸÖß»Ö (´ÖÖ“ÖÔ 2016) ¯ÖÏ»ÖÓ×²ÖŸÖ ¯Ö×¸ü“”êû¤ü</v>
      </c>
      <c r="D46" s="11" t="str">
        <f>D2</f>
        <v>­Ö¾Öß­Ö †Ö»Öê»Öê ¯Ö×¸ü“”êû¤ü</v>
      </c>
      <c r="E46" s="9" t="str">
        <f>E2</f>
        <v>‹ãúÖ ¯ÖÏ»ÖÓ×²ÖŸÖ ¯Ö×¸ü“”êû¤ü</v>
      </c>
      <c r="F46" s="9" t="str">
        <f>F2</f>
        <v>†­Öã¯ÖÖ»Ö­Ö ÃÖÖ¤ü¸ü êú»Öê»Öê ¯Ö×¸ü“”êû¤ü (‹×¯ÖÏ»Öüü)</v>
      </c>
      <c r="G46" s="9" t="str">
        <f>G2</f>
        <v>‹×¯ÖÏ»Ö ü´Ö×Æü­µÖÖŸÖ ×­ÖúÖ»Öß úÖœü»Öê»Öê ¯Ö×¸ü“”êû¤ü</v>
      </c>
      <c r="H46" s="11" t="str">
        <f>H2</f>
        <v>´ÖÖÆêü ‹×¯ÖÏ»Öü 2016 †Öê¸ü ¯ÖÏ»ÖÓ×²ÖŸÖ ¯Ö×¸ü“”êû¤ü</v>
      </c>
      <c r="I46" s="22"/>
    </row>
    <row r="47" spans="1:9" ht="24">
      <c r="A47" s="9">
        <v>1</v>
      </c>
      <c r="B47" s="9">
        <v>2</v>
      </c>
      <c r="C47" s="9">
        <v>3</v>
      </c>
      <c r="D47" s="11">
        <v>4</v>
      </c>
      <c r="E47" s="9">
        <v>5</v>
      </c>
      <c r="F47" s="9">
        <v>6</v>
      </c>
      <c r="G47" s="9">
        <v>7</v>
      </c>
      <c r="H47" s="11">
        <v>8</v>
      </c>
      <c r="I47" s="22"/>
    </row>
    <row r="48" spans="1:9">
      <c r="C48">
        <f>SUM(C16+C35)</f>
        <v>1665</v>
      </c>
      <c r="D48">
        <f t="shared" ref="D48:H48" si="6">SUM(D16+D35)</f>
        <v>151</v>
      </c>
      <c r="E48">
        <f t="shared" si="6"/>
        <v>1816</v>
      </c>
      <c r="F48">
        <f t="shared" si="6"/>
        <v>0</v>
      </c>
      <c r="G48">
        <f t="shared" si="6"/>
        <v>0</v>
      </c>
      <c r="H48">
        <f t="shared" si="6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‹×¯ÖÏ»Ö 2016</v>
      </c>
    </row>
    <row r="76" spans="1:8" ht="105">
      <c r="A76" s="63" t="str">
        <f ca="1">April!A76</f>
        <v>†.Îú.</v>
      </c>
      <c r="B76" s="63" t="s">
        <v>69</v>
      </c>
      <c r="C76" s="63" t="str">
        <f>C2</f>
        <v>´ÖÖÖß»Ö ´Ö×Æü­µÖÖŸÖß»Ö (´ÖÖ“ÖÔ 2016)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(‹×¯ÖÏ»Öüü)</v>
      </c>
      <c r="G76" s="63" t="str">
        <f>G2</f>
        <v>‹×¯ÖÏ»Ö ü´Ö×Æü­µÖÖŸÖ ×­ÖúÖ»Öß úÖœü»Öê»Öê ¯Ö×¸ü“”êû¤ü</v>
      </c>
      <c r="H76" s="63" t="str">
        <f>H2</f>
        <v>´ÖÖÆêü ‹×¯ÖÏ»Öü 2016 †Öê¸ü ¯ÖÏ»ÖÓ×²ÖŸÖ ¯Ö×¸ü“”êû¤ü</v>
      </c>
    </row>
    <row r="77" spans="1:8" ht="24">
      <c r="A77" s="11">
        <f ca="1">April!A77</f>
        <v>1</v>
      </c>
      <c r="B77" s="11">
        <f ca="1">April!B77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v>15</v>
      </c>
      <c r="D79" s="11">
        <v>0</v>
      </c>
      <c r="E79" s="11">
        <f t="shared" ref="E79:E87" si="7">SUM(C79:D79)</f>
        <v>15</v>
      </c>
      <c r="F79" s="11">
        <v>0</v>
      </c>
      <c r="G79" s="11">
        <v>0</v>
      </c>
      <c r="H79" s="11">
        <f t="shared" ref="H79:H88" si="8">SUM(E79-G79)</f>
        <v>15</v>
      </c>
    </row>
    <row r="80" spans="1:8" ht="24">
      <c r="A80" s="11">
        <v>3</v>
      </c>
      <c r="B80" s="4" t="s">
        <v>4</v>
      </c>
      <c r="C80" s="11">
        <v>21</v>
      </c>
      <c r="D80" s="11">
        <v>0</v>
      </c>
      <c r="E80" s="11">
        <f t="shared" si="7"/>
        <v>21</v>
      </c>
      <c r="F80" s="11">
        <v>0</v>
      </c>
      <c r="G80" s="11">
        <v>0</v>
      </c>
      <c r="H80" s="11">
        <f t="shared" si="8"/>
        <v>21</v>
      </c>
    </row>
    <row r="81" spans="1:8" ht="24">
      <c r="A81" s="11">
        <v>4</v>
      </c>
      <c r="B81" s="4" t="s">
        <v>5</v>
      </c>
      <c r="C81" s="11">
        <v>29</v>
      </c>
      <c r="D81" s="11">
        <v>0</v>
      </c>
      <c r="E81" s="11">
        <f t="shared" si="7"/>
        <v>29</v>
      </c>
      <c r="F81" s="11">
        <v>0</v>
      </c>
      <c r="G81" s="11">
        <v>0</v>
      </c>
      <c r="H81" s="11">
        <f t="shared" si="8"/>
        <v>29</v>
      </c>
    </row>
    <row r="82" spans="1:8" ht="24">
      <c r="A82" s="11">
        <v>5</v>
      </c>
      <c r="B82" s="4" t="s">
        <v>6</v>
      </c>
      <c r="C82" s="11">
        <v>12</v>
      </c>
      <c r="D82" s="11">
        <v>0</v>
      </c>
      <c r="E82" s="11">
        <f t="shared" si="7"/>
        <v>12</v>
      </c>
      <c r="F82" s="11">
        <v>0</v>
      </c>
      <c r="G82" s="11">
        <v>0</v>
      </c>
      <c r="H82" s="11">
        <f t="shared" si="8"/>
        <v>12</v>
      </c>
    </row>
    <row r="83" spans="1:8" ht="24">
      <c r="A83" s="11">
        <v>6</v>
      </c>
      <c r="B83" s="4" t="s">
        <v>7</v>
      </c>
      <c r="C83" s="11">
        <v>15</v>
      </c>
      <c r="D83" s="11">
        <v>0</v>
      </c>
      <c r="E83" s="11">
        <f t="shared" si="7"/>
        <v>15</v>
      </c>
      <c r="F83" s="11">
        <v>0</v>
      </c>
      <c r="G83" s="11">
        <v>0</v>
      </c>
      <c r="H83" s="11">
        <f t="shared" si="8"/>
        <v>15</v>
      </c>
    </row>
    <row r="84" spans="1:8" ht="24">
      <c r="A84" s="11">
        <v>7</v>
      </c>
      <c r="B84" s="4" t="s">
        <v>8</v>
      </c>
      <c r="C84" s="11">
        <v>30</v>
      </c>
      <c r="D84" s="11">
        <v>0</v>
      </c>
      <c r="E84" s="11">
        <f t="shared" si="7"/>
        <v>30</v>
      </c>
      <c r="F84" s="11">
        <v>0</v>
      </c>
      <c r="G84" s="11">
        <v>0</v>
      </c>
      <c r="H84" s="11">
        <f t="shared" si="8"/>
        <v>30</v>
      </c>
    </row>
    <row r="85" spans="1:8" ht="24">
      <c r="A85" s="11">
        <v>8</v>
      </c>
      <c r="B85" s="4" t="s">
        <v>9</v>
      </c>
      <c r="C85" s="11">
        <v>15</v>
      </c>
      <c r="D85" s="11">
        <v>0</v>
      </c>
      <c r="E85" s="11">
        <f t="shared" si="7"/>
        <v>15</v>
      </c>
      <c r="F85" s="11">
        <v>0</v>
      </c>
      <c r="G85" s="11">
        <v>0</v>
      </c>
      <c r="H85" s="11">
        <f t="shared" si="8"/>
        <v>15</v>
      </c>
    </row>
    <row r="86" spans="1:8" ht="24">
      <c r="A86" s="11">
        <v>9</v>
      </c>
      <c r="B86" s="4" t="s">
        <v>10</v>
      </c>
      <c r="C86" s="11">
        <v>11</v>
      </c>
      <c r="D86" s="11">
        <v>0</v>
      </c>
      <c r="E86" s="11">
        <f t="shared" si="7"/>
        <v>11</v>
      </c>
      <c r="F86" s="11">
        <v>0</v>
      </c>
      <c r="G86" s="11">
        <v>0</v>
      </c>
      <c r="H86" s="11">
        <f t="shared" si="8"/>
        <v>11</v>
      </c>
    </row>
    <row r="87" spans="1:8" ht="24">
      <c r="A87" s="11">
        <v>10</v>
      </c>
      <c r="B87" s="4" t="s">
        <v>11</v>
      </c>
      <c r="C87" s="11">
        <v>9</v>
      </c>
      <c r="D87" s="11">
        <v>0</v>
      </c>
      <c r="E87" s="11">
        <f t="shared" si="7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8"/>
        <v>21</v>
      </c>
    </row>
    <row r="89" spans="1:8" ht="24">
      <c r="A89" s="4"/>
      <c r="B89" s="4" t="s">
        <v>13</v>
      </c>
      <c r="C89" s="10">
        <f>SUM(C78:C88)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‹×¯ÖÏ»Ö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9">C76</f>
        <v>´ÖÖÖß»Ö ´Ö×Æü­µÖÖŸÖß»Ö (´ÖÖ“ÖÔ 2016) ¯ÖÏ»ÖÓ×²ÖŸÖ ¯Ö×¸ü“”êû¤ü</v>
      </c>
      <c r="D99" s="11" t="str">
        <f>D76</f>
        <v>­Ö¾Öß­Ö †Ö»Öê»Öê ¯Ö×¸ü“”êû¤ü</v>
      </c>
      <c r="E99" s="11" t="str">
        <f t="shared" si="9"/>
        <v>‹ãúÖ ¯ÖÏ»ÖÓ×²ÖŸÖ ¯Ö×¸ü“”êû¤ü</v>
      </c>
      <c r="F99" s="11" t="str">
        <f t="shared" si="9"/>
        <v>†­Öã¯ÖÖ»Ö­Ö ÃÖÖ¤ü¸ü êú»Öê»Öê ¯Ö×¸ü“”êû¤ü (‹×¯ÖÏ»Öüü)</v>
      </c>
      <c r="G99" s="11" t="str">
        <f t="shared" si="9"/>
        <v>‹×¯ÖÏ»Ö ü´Ö×Æü­µÖÖŸÖ ×­ÖúÖ»Öß úÖœü»Öê»Öê ¯Ö×¸ü“”êû¤ü</v>
      </c>
      <c r="H99" s="11" t="str">
        <f>H76</f>
        <v>´ÖÖÆêü ‹×¯ÖÏ»Öü 2016 †Öê¸ü ¯ÖÏ»ÖÓ×²ÖŸÖ ¯Ö×¸ü“”êû¤ü</v>
      </c>
    </row>
    <row r="100" spans="1:8" ht="24">
      <c r="A100" s="11">
        <f ca="1">A77</f>
        <v>1</v>
      </c>
      <c r="B100" s="11">
        <f t="shared" ref="B100" ca="1" si="10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1">SUM(E102-G102)</f>
        <v>16</v>
      </c>
    </row>
    <row r="103" spans="1:8" ht="24">
      <c r="A103" s="11">
        <v>3</v>
      </c>
      <c r="B103" s="4" t="s">
        <v>16</v>
      </c>
      <c r="C103" s="11"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1"/>
        <v>12</v>
      </c>
    </row>
    <row r="104" spans="1:8" ht="24">
      <c r="A104" s="11">
        <v>4</v>
      </c>
      <c r="B104" s="4" t="s">
        <v>17</v>
      </c>
      <c r="C104" s="11"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1"/>
        <v>18</v>
      </c>
    </row>
    <row r="105" spans="1:8" ht="24">
      <c r="A105" s="11">
        <v>5</v>
      </c>
      <c r="B105" s="4" t="s">
        <v>18</v>
      </c>
      <c r="C105" s="11">
        <v>9</v>
      </c>
      <c r="D105" s="11">
        <v>0</v>
      </c>
      <c r="E105" s="11">
        <f t="shared" ref="E105:E113" si="12">SUM(C105:D105)</f>
        <v>9</v>
      </c>
      <c r="F105" s="11">
        <v>0</v>
      </c>
      <c r="G105" s="11">
        <v>0</v>
      </c>
      <c r="H105" s="11">
        <f t="shared" si="11"/>
        <v>9</v>
      </c>
    </row>
    <row r="106" spans="1:8" ht="24">
      <c r="A106" s="11">
        <v>6</v>
      </c>
      <c r="B106" s="4" t="s">
        <v>19</v>
      </c>
      <c r="C106" s="11"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7</v>
      </c>
      <c r="B107" s="4" t="s">
        <v>20</v>
      </c>
      <c r="C107" s="11">
        <v>24</v>
      </c>
      <c r="D107" s="11">
        <v>0</v>
      </c>
      <c r="E107" s="11">
        <f t="shared" si="12"/>
        <v>24</v>
      </c>
      <c r="F107" s="11">
        <v>0</v>
      </c>
      <c r="G107" s="11">
        <v>0</v>
      </c>
      <c r="H107" s="11">
        <f t="shared" si="11"/>
        <v>24</v>
      </c>
    </row>
    <row r="108" spans="1:8" ht="24">
      <c r="A108" s="11">
        <v>8</v>
      </c>
      <c r="B108" s="4" t="s">
        <v>33</v>
      </c>
      <c r="C108" s="11">
        <v>9</v>
      </c>
      <c r="D108" s="11">
        <v>0</v>
      </c>
      <c r="E108" s="11">
        <f t="shared" si="12"/>
        <v>9</v>
      </c>
      <c r="F108" s="11">
        <v>0</v>
      </c>
      <c r="G108" s="11">
        <v>0</v>
      </c>
      <c r="H108" s="11">
        <f t="shared" si="11"/>
        <v>9</v>
      </c>
    </row>
    <row r="109" spans="1:8" ht="24">
      <c r="A109" s="11">
        <v>9</v>
      </c>
      <c r="B109" s="4" t="s">
        <v>34</v>
      </c>
      <c r="C109" s="11">
        <v>4</v>
      </c>
      <c r="D109" s="11">
        <v>0</v>
      </c>
      <c r="E109" s="11">
        <f t="shared" si="12"/>
        <v>4</v>
      </c>
      <c r="F109" s="11">
        <v>0</v>
      </c>
      <c r="G109" s="11">
        <v>0</v>
      </c>
      <c r="H109" s="11">
        <f t="shared" si="11"/>
        <v>4</v>
      </c>
    </row>
    <row r="110" spans="1:8" ht="24">
      <c r="A110" s="11">
        <v>10</v>
      </c>
      <c r="B110" s="4" t="s">
        <v>71</v>
      </c>
      <c r="C110" s="11">
        <v>27</v>
      </c>
      <c r="D110" s="11">
        <v>0</v>
      </c>
      <c r="E110" s="11">
        <f t="shared" si="12"/>
        <v>27</v>
      </c>
      <c r="F110" s="11">
        <v>0</v>
      </c>
      <c r="G110" s="11">
        <v>0</v>
      </c>
      <c r="H110" s="11">
        <f t="shared" si="11"/>
        <v>27</v>
      </c>
    </row>
    <row r="111" spans="1:8" ht="24">
      <c r="A111" s="11">
        <v>11</v>
      </c>
      <c r="B111" s="4" t="s">
        <v>35</v>
      </c>
      <c r="C111" s="11">
        <v>45</v>
      </c>
      <c r="D111" s="11">
        <v>0</v>
      </c>
      <c r="E111" s="11">
        <f t="shared" si="12"/>
        <v>45</v>
      </c>
      <c r="F111" s="11">
        <v>0</v>
      </c>
      <c r="G111" s="11">
        <v>0</v>
      </c>
      <c r="H111" s="11">
        <f t="shared" si="11"/>
        <v>45</v>
      </c>
    </row>
    <row r="112" spans="1:8" ht="24">
      <c r="A112" s="11">
        <v>12</v>
      </c>
      <c r="B112" s="4" t="s">
        <v>36</v>
      </c>
      <c r="C112" s="11">
        <v>38</v>
      </c>
      <c r="D112" s="11">
        <v>0</v>
      </c>
      <c r="E112" s="11">
        <f t="shared" si="12"/>
        <v>38</v>
      </c>
      <c r="F112" s="11">
        <v>0</v>
      </c>
      <c r="G112" s="11">
        <v>0</v>
      </c>
      <c r="H112" s="11">
        <f t="shared" si="11"/>
        <v>38</v>
      </c>
    </row>
    <row r="113" spans="1:8" ht="24">
      <c r="A113" s="11"/>
      <c r="B113" s="4" t="s">
        <v>13</v>
      </c>
      <c r="C113" s="11">
        <f>SUM(C101:C112)</f>
        <v>236</v>
      </c>
      <c r="D113" s="11">
        <f>SUM(D101:D112)</f>
        <v>0</v>
      </c>
      <c r="E113" s="11">
        <f t="shared" si="12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A122" s="132" t="str">
        <f>A98</f>
        <v>´ÖÆüÖ»ÖêÖÖ¯ÖÖ»Ö ­ÖÖÖ¯Öã¸ü ¯ÖÏ»ÖÓ×²ÖŸÖ ¯Ö×¸ü“”êû¤ü  2016-17 ×•Ö»ÆüÖ ¯Ö×¸üÂÖ¤ü ,²Öß›ü</v>
      </c>
      <c r="B122" s="132"/>
      <c r="C122" s="132"/>
      <c r="D122" s="132"/>
      <c r="E122" s="132"/>
      <c r="F122" s="132"/>
      <c r="G122" s="132"/>
      <c r="H122" s="15" t="str">
        <f>H75</f>
        <v>‹×¯ÖÏ»Ö 2016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(´ÖÖ“ÖÔ 2016)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(‹×¯ÖÏ»Öüü)</v>
      </c>
      <c r="G123" s="133" t="str">
        <f>G76</f>
        <v>‹×¯ÖÏ»Ö ü´Ö×Æü­µÖÖŸÖ ×­ÖúÖ»Öß úÖœü»Öê»Öê ¯Ö×¸ü“”êû¤ü</v>
      </c>
      <c r="H123" s="133" t="str">
        <f>H76</f>
        <v>´ÖÖÆêü ‹×¯ÖÏ»Öü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 t="shared" ref="C125:H125" si="13">SUM(C89+C113)</f>
        <v>475</v>
      </c>
      <c r="D125" s="6">
        <f t="shared" si="13"/>
        <v>0</v>
      </c>
      <c r="E125" s="6">
        <f t="shared" si="13"/>
        <v>475</v>
      </c>
      <c r="F125" s="6">
        <f t="shared" si="13"/>
        <v>0</v>
      </c>
      <c r="G125" s="6">
        <f t="shared" si="13"/>
        <v>0</v>
      </c>
      <c r="H125" s="6">
        <f t="shared" si="13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 ca="1">April!H156</f>
        <v>‹×¯ÖÏ»Ö 2016</v>
      </c>
    </row>
    <row r="157" spans="1:8" ht="105">
      <c r="A157" s="63" t="str">
        <f ca="1">April!A157</f>
        <v>†.Îú.</v>
      </c>
      <c r="B157" s="63" t="s">
        <v>69</v>
      </c>
      <c r="C157" s="63" t="str">
        <f t="shared" ref="C157:H157" si="14">C2</f>
        <v>´ÖÖÖß»Ö ´Ö×Æü­µÖÖŸÖß»Ö (´ÖÖ“ÖÔ 2016) ¯ÖÏ»ÖÓ×²ÖŸÖ ¯Ö×¸ü“”êû¤ü</v>
      </c>
      <c r="D157" s="63" t="str">
        <f t="shared" si="14"/>
        <v>­Ö¾Öß­Ö †Ö»Öê»Öê ¯Ö×¸ü“”êû¤ü</v>
      </c>
      <c r="E157" s="63" t="str">
        <f t="shared" si="14"/>
        <v>‹ãúÖ ¯ÖÏ»ÖÓ×²ÖŸÖ ¯Ö×¸ü“”êû¤ü</v>
      </c>
      <c r="F157" s="63" t="str">
        <f t="shared" si="14"/>
        <v>†­Öã¯ÖÖ»Ö­Ö ÃÖÖ¤ü¸ü êú»Öê»Öê ¯Ö×¸ü“”êû¤ü (‹×¯ÖÏ»Öüü)</v>
      </c>
      <c r="G157" s="63" t="str">
        <f t="shared" si="14"/>
        <v>‹×¯ÖÏ»Ö ü´Ö×Æü­µÖÖŸÖ ×­ÖúÖ»Öß úÖœü»Öê»Öê ¯Ö×¸ü“”êû¤ü</v>
      </c>
      <c r="H157" s="63" t="str">
        <f t="shared" si="14"/>
        <v>´ÖÖÆêü ‹×¯ÖÏ»Öü 2016 †Öê¸ü ¯ÖÏ»ÖÓ×²ÖŸÖ ¯Ö×¸ü“”êû¤ü</v>
      </c>
    </row>
    <row r="158" spans="1:8" ht="18.75">
      <c r="A158" s="33">
        <f ca="1">April!A158</f>
        <v>1</v>
      </c>
      <c r="B158" s="33">
        <f ca="1">April!B158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v>272</v>
      </c>
      <c r="D159" s="11">
        <v>60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v>159</v>
      </c>
      <c r="D160" s="11">
        <v>76</v>
      </c>
      <c r="E160" s="11">
        <f t="shared" ref="E160:E170" si="15">SUM(C160+D160)</f>
        <v>235</v>
      </c>
      <c r="F160" s="11">
        <v>0</v>
      </c>
      <c r="G160" s="11">
        <v>0</v>
      </c>
      <c r="H160" s="11">
        <f t="shared" ref="H160:H169" si="16">SUM(E160-G160)</f>
        <v>235</v>
      </c>
    </row>
    <row r="161" spans="1:8" ht="24">
      <c r="A161" s="11">
        <v>3</v>
      </c>
      <c r="B161" s="4" t="s">
        <v>4</v>
      </c>
      <c r="C161" s="11">
        <v>116</v>
      </c>
      <c r="D161" s="11">
        <v>51</v>
      </c>
      <c r="E161" s="11">
        <f t="shared" si="15"/>
        <v>167</v>
      </c>
      <c r="F161" s="11">
        <v>0</v>
      </c>
      <c r="G161" s="11">
        <v>0</v>
      </c>
      <c r="H161" s="11">
        <f t="shared" si="16"/>
        <v>167</v>
      </c>
    </row>
    <row r="162" spans="1:8" ht="24">
      <c r="A162" s="11">
        <v>4</v>
      </c>
      <c r="B162" s="4" t="s">
        <v>5</v>
      </c>
      <c r="C162" s="11">
        <v>48</v>
      </c>
      <c r="D162" s="11">
        <v>45</v>
      </c>
      <c r="E162" s="11">
        <f>SUM(C162+D162)</f>
        <v>93</v>
      </c>
      <c r="F162" s="11">
        <v>0</v>
      </c>
      <c r="G162" s="11">
        <v>0</v>
      </c>
      <c r="H162" s="11">
        <f t="shared" si="16"/>
        <v>93</v>
      </c>
    </row>
    <row r="163" spans="1:8" ht="24">
      <c r="A163" s="11">
        <v>5</v>
      </c>
      <c r="B163" s="4" t="s">
        <v>6</v>
      </c>
      <c r="C163" s="11">
        <v>78</v>
      </c>
      <c r="D163" s="11">
        <v>46</v>
      </c>
      <c r="E163" s="11">
        <f t="shared" si="15"/>
        <v>124</v>
      </c>
      <c r="F163" s="11">
        <v>0</v>
      </c>
      <c r="G163" s="11">
        <v>0</v>
      </c>
      <c r="H163" s="11">
        <f t="shared" si="16"/>
        <v>124</v>
      </c>
    </row>
    <row r="164" spans="1:8" ht="24">
      <c r="A164" s="11">
        <v>6</v>
      </c>
      <c r="B164" s="4" t="s">
        <v>7</v>
      </c>
      <c r="C164" s="11">
        <v>213</v>
      </c>
      <c r="D164" s="11">
        <v>50</v>
      </c>
      <c r="E164" s="11">
        <f t="shared" si="15"/>
        <v>263</v>
      </c>
      <c r="F164" s="11">
        <v>0</v>
      </c>
      <c r="G164" s="11">
        <v>0</v>
      </c>
      <c r="H164" s="11">
        <f t="shared" si="16"/>
        <v>263</v>
      </c>
    </row>
    <row r="165" spans="1:8" ht="24">
      <c r="A165" s="11">
        <v>7</v>
      </c>
      <c r="B165" s="4" t="s">
        <v>8</v>
      </c>
      <c r="C165" s="11">
        <v>272</v>
      </c>
      <c r="D165" s="11">
        <v>45</v>
      </c>
      <c r="E165" s="11">
        <f t="shared" si="15"/>
        <v>317</v>
      </c>
      <c r="F165" s="11">
        <v>0</v>
      </c>
      <c r="G165" s="11">
        <v>0</v>
      </c>
      <c r="H165" s="11">
        <f t="shared" si="16"/>
        <v>317</v>
      </c>
    </row>
    <row r="166" spans="1:8" ht="24">
      <c r="A166" s="11">
        <v>8</v>
      </c>
      <c r="B166" s="4" t="s">
        <v>9</v>
      </c>
      <c r="C166" s="11">
        <v>309</v>
      </c>
      <c r="D166" s="11">
        <v>51</v>
      </c>
      <c r="E166" s="11">
        <f t="shared" si="15"/>
        <v>360</v>
      </c>
      <c r="F166" s="11">
        <v>0</v>
      </c>
      <c r="G166" s="11">
        <v>0</v>
      </c>
      <c r="H166" s="11">
        <f t="shared" si="16"/>
        <v>360</v>
      </c>
    </row>
    <row r="167" spans="1:8" ht="24">
      <c r="A167" s="11">
        <v>9</v>
      </c>
      <c r="B167" s="4" t="s">
        <v>10</v>
      </c>
      <c r="C167" s="11">
        <v>127</v>
      </c>
      <c r="D167" s="11">
        <v>45</v>
      </c>
      <c r="E167" s="11">
        <f t="shared" si="15"/>
        <v>172</v>
      </c>
      <c r="F167" s="11">
        <v>0</v>
      </c>
      <c r="G167" s="11">
        <v>0</v>
      </c>
      <c r="H167" s="11">
        <f t="shared" si="16"/>
        <v>172</v>
      </c>
    </row>
    <row r="168" spans="1:8" ht="24">
      <c r="A168" s="11">
        <v>10</v>
      </c>
      <c r="B168" s="4" t="s">
        <v>11</v>
      </c>
      <c r="C168" s="11">
        <v>64</v>
      </c>
      <c r="D168" s="11">
        <v>45</v>
      </c>
      <c r="E168" s="11">
        <f t="shared" si="15"/>
        <v>109</v>
      </c>
      <c r="F168" s="11">
        <v>0</v>
      </c>
      <c r="G168" s="11">
        <v>0</v>
      </c>
      <c r="H168" s="11">
        <f t="shared" si="16"/>
        <v>109</v>
      </c>
    </row>
    <row r="169" spans="1:8" ht="24">
      <c r="A169" s="11">
        <v>11</v>
      </c>
      <c r="B169" s="4" t="s">
        <v>12</v>
      </c>
      <c r="C169" s="11">
        <v>148</v>
      </c>
      <c r="D169" s="11">
        <v>45</v>
      </c>
      <c r="E169" s="11">
        <f t="shared" si="15"/>
        <v>193</v>
      </c>
      <c r="F169" s="11">
        <v>0</v>
      </c>
      <c r="G169" s="11">
        <v>0</v>
      </c>
      <c r="H169" s="11">
        <f t="shared" si="16"/>
        <v>193</v>
      </c>
    </row>
    <row r="170" spans="1:8" ht="24">
      <c r="A170" s="4"/>
      <c r="B170" s="4" t="s">
        <v>13</v>
      </c>
      <c r="C170" s="10">
        <f>SUM(C159:C169)</f>
        <v>1806</v>
      </c>
      <c r="D170" s="10">
        <f>SUM(D159:D169)</f>
        <v>559</v>
      </c>
      <c r="E170" s="11">
        <f t="shared" si="15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 ca="1">H156</f>
        <v>‹×¯ÖÏ»Ö 2016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7">C157</f>
        <v>´ÖÖÖß»Ö ´Ö×Æü­µÖÖŸÖß»Ö (´ÖÖ“ÖÔ 2016) ¯ÖÏ»ÖÓ×²ÖŸÖ ¯Ö×¸ü“”êû¤ü</v>
      </c>
      <c r="D181" s="63" t="str">
        <f t="shared" si="17"/>
        <v>­Ö¾Öß­Ö †Ö»Öê»Öê ¯Ö×¸ü“”êû¤ü</v>
      </c>
      <c r="E181" s="63" t="str">
        <f t="shared" si="17"/>
        <v>‹ãúÖ ¯ÖÏ»ÖÓ×²ÖŸÖ ¯Ö×¸ü“”êû¤ü</v>
      </c>
      <c r="F181" s="63" t="str">
        <f t="shared" si="17"/>
        <v>†­Öã¯ÖÖ»Ö­Ö ÃÖÖ¤ü¸ü êú»Öê»Öê ¯Ö×¸ü“”êû¤ü (‹×¯ÖÏ»Öüü)</v>
      </c>
      <c r="G181" s="63" t="str">
        <f t="shared" si="17"/>
        <v>‹×¯ÖÏ»Ö ü´Ö×Æü­µÖÖŸÖ ×­ÖúÖ»Öß úÖœü»Öê»Öê ¯Ö×¸ü“”êû¤ü</v>
      </c>
      <c r="H181" s="63" t="str">
        <f t="shared" si="17"/>
        <v>´ÖÖÆêü ‹×¯ÖÏ»Öü 2016 †Öê¸ü ¯ÖÏ»ÖÓ×²ÖŸÖ ¯Ö×¸ü“”êû¤ü</v>
      </c>
    </row>
    <row r="182" spans="1:8" ht="24">
      <c r="A182" s="11">
        <f ca="1">A158</f>
        <v>1</v>
      </c>
      <c r="B182" s="11">
        <f t="shared" ref="B182" ca="1" si="18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v>1041</v>
      </c>
      <c r="D183" s="11">
        <v>29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v>577</v>
      </c>
      <c r="D184" s="11">
        <v>88</v>
      </c>
      <c r="E184" s="11">
        <f t="shared" ref="E184:E195" si="19">SUM(C184+D184)</f>
        <v>665</v>
      </c>
      <c r="F184" s="11">
        <v>0</v>
      </c>
      <c r="G184" s="11">
        <v>0</v>
      </c>
      <c r="H184" s="11">
        <f t="shared" ref="H184:H194" si="20">SUM(E184-G184)</f>
        <v>665</v>
      </c>
    </row>
    <row r="185" spans="1:8" ht="24">
      <c r="A185" s="11">
        <v>3</v>
      </c>
      <c r="B185" s="4" t="s">
        <v>16</v>
      </c>
      <c r="C185" s="11">
        <v>787</v>
      </c>
      <c r="D185" s="11">
        <v>37</v>
      </c>
      <c r="E185" s="11">
        <f t="shared" si="19"/>
        <v>824</v>
      </c>
      <c r="F185" s="11">
        <v>0</v>
      </c>
      <c r="G185" s="11">
        <v>38</v>
      </c>
      <c r="H185" s="11">
        <f t="shared" si="20"/>
        <v>786</v>
      </c>
    </row>
    <row r="186" spans="1:8" ht="24">
      <c r="A186" s="11">
        <v>4</v>
      </c>
      <c r="B186" s="4" t="s">
        <v>17</v>
      </c>
      <c r="C186" s="11">
        <v>1003</v>
      </c>
      <c r="D186" s="11">
        <v>64</v>
      </c>
      <c r="E186" s="11">
        <f t="shared" si="19"/>
        <v>1067</v>
      </c>
      <c r="F186" s="11">
        <v>0</v>
      </c>
      <c r="G186" s="11">
        <v>12</v>
      </c>
      <c r="H186" s="11">
        <f t="shared" si="20"/>
        <v>1055</v>
      </c>
    </row>
    <row r="187" spans="1:8" ht="24">
      <c r="A187" s="11">
        <v>5</v>
      </c>
      <c r="B187" s="4" t="s">
        <v>18</v>
      </c>
      <c r="C187" s="11">
        <v>428</v>
      </c>
      <c r="D187" s="11">
        <v>54</v>
      </c>
      <c r="E187" s="11">
        <f t="shared" si="19"/>
        <v>482</v>
      </c>
      <c r="F187" s="11">
        <v>0</v>
      </c>
      <c r="G187" s="11">
        <v>6</v>
      </c>
      <c r="H187" s="11">
        <f t="shared" si="20"/>
        <v>476</v>
      </c>
    </row>
    <row r="188" spans="1:8" ht="24">
      <c r="A188" s="11">
        <v>6</v>
      </c>
      <c r="B188" s="4" t="s">
        <v>19</v>
      </c>
      <c r="C188" s="11">
        <v>1134</v>
      </c>
      <c r="D188" s="11">
        <v>15</v>
      </c>
      <c r="E188" s="11">
        <f t="shared" si="19"/>
        <v>1149</v>
      </c>
      <c r="F188" s="11">
        <v>0</v>
      </c>
      <c r="G188" s="11">
        <v>0</v>
      </c>
      <c r="H188" s="11">
        <f t="shared" si="20"/>
        <v>1149</v>
      </c>
    </row>
    <row r="189" spans="1:8" ht="24">
      <c r="A189" s="11">
        <v>7</v>
      </c>
      <c r="B189" s="4" t="s">
        <v>20</v>
      </c>
      <c r="C189" s="11">
        <v>751</v>
      </c>
      <c r="D189" s="11">
        <v>36</v>
      </c>
      <c r="E189" s="11">
        <f t="shared" si="19"/>
        <v>787</v>
      </c>
      <c r="F189" s="11">
        <v>0</v>
      </c>
      <c r="G189" s="11">
        <v>0</v>
      </c>
      <c r="H189" s="11">
        <f t="shared" si="20"/>
        <v>787</v>
      </c>
    </row>
    <row r="190" spans="1:8" ht="24">
      <c r="A190" s="11">
        <v>8</v>
      </c>
      <c r="B190" s="4" t="s">
        <v>21</v>
      </c>
      <c r="C190" s="11">
        <v>64</v>
      </c>
      <c r="D190" s="11">
        <v>20</v>
      </c>
      <c r="E190" s="11">
        <f t="shared" si="19"/>
        <v>84</v>
      </c>
      <c r="F190" s="11">
        <v>0</v>
      </c>
      <c r="G190" s="11">
        <v>0</v>
      </c>
      <c r="H190" s="11">
        <f t="shared" si="20"/>
        <v>84</v>
      </c>
    </row>
    <row r="191" spans="1:8" ht="24">
      <c r="A191" s="11">
        <v>9</v>
      </c>
      <c r="B191" s="4" t="s">
        <v>22</v>
      </c>
      <c r="C191" s="11">
        <v>236</v>
      </c>
      <c r="D191" s="11">
        <v>16</v>
      </c>
      <c r="E191" s="11">
        <f t="shared" si="19"/>
        <v>252</v>
      </c>
      <c r="F191" s="11">
        <v>0</v>
      </c>
      <c r="G191" s="11">
        <v>0</v>
      </c>
      <c r="H191" s="11">
        <f t="shared" si="20"/>
        <v>252</v>
      </c>
    </row>
    <row r="192" spans="1:8" ht="24">
      <c r="A192" s="11">
        <v>10</v>
      </c>
      <c r="B192" s="4" t="s">
        <v>70</v>
      </c>
      <c r="C192" s="11">
        <v>864</v>
      </c>
      <c r="D192" s="11">
        <v>23</v>
      </c>
      <c r="E192" s="11">
        <f t="shared" si="19"/>
        <v>887</v>
      </c>
      <c r="F192" s="11">
        <v>0</v>
      </c>
      <c r="G192" s="11">
        <v>0</v>
      </c>
      <c r="H192" s="11">
        <f t="shared" si="20"/>
        <v>887</v>
      </c>
    </row>
    <row r="193" spans="1:8" ht="24">
      <c r="A193" s="11">
        <v>11</v>
      </c>
      <c r="B193" s="4" t="s">
        <v>24</v>
      </c>
      <c r="C193" s="11">
        <v>247</v>
      </c>
      <c r="D193" s="11">
        <v>17</v>
      </c>
      <c r="E193" s="11">
        <f t="shared" si="19"/>
        <v>264</v>
      </c>
      <c r="F193" s="11">
        <v>0</v>
      </c>
      <c r="G193" s="11">
        <v>0</v>
      </c>
      <c r="H193" s="11">
        <f t="shared" si="20"/>
        <v>264</v>
      </c>
    </row>
    <row r="194" spans="1:8" ht="24">
      <c r="A194" s="11">
        <v>12</v>
      </c>
      <c r="B194" s="4" t="s">
        <v>25</v>
      </c>
      <c r="C194" s="11">
        <v>377</v>
      </c>
      <c r="D194" s="11">
        <v>46</v>
      </c>
      <c r="E194" s="11">
        <f t="shared" si="19"/>
        <v>423</v>
      </c>
      <c r="F194" s="11">
        <v>0</v>
      </c>
      <c r="G194" s="11">
        <v>6</v>
      </c>
      <c r="H194" s="11">
        <f t="shared" si="20"/>
        <v>417</v>
      </c>
    </row>
    <row r="195" spans="1:8" ht="24">
      <c r="A195" s="11"/>
      <c r="B195" s="4" t="s">
        <v>13</v>
      </c>
      <c r="C195" s="10">
        <f>SUM(C183:C194)</f>
        <v>7509</v>
      </c>
      <c r="D195" s="10">
        <f>SUM(D183:D194)</f>
        <v>445</v>
      </c>
      <c r="E195" s="11">
        <f t="shared" si="19"/>
        <v>7954</v>
      </c>
      <c r="F195" s="10">
        <f>SUM(F183:F194)</f>
        <v>0</v>
      </c>
      <c r="G195" s="10">
        <f>SUM(G183:G194)</f>
        <v>62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</row>
    <row r="206" spans="1:8" ht="22.5" thickBot="1">
      <c r="B206" s="132" t="str">
        <f>A180</f>
        <v>Ã£ÖÖ×­Öú ×­Ö¬Öß »ÖêÖÖ ¯ÖÏ»ÖÓ×²ÖŸÖ ¯Ö×¸ü“”êû¤ü 2016-17 ×•Ö»ÆüÖ ¯Ö×¸üÂÖ¤ü,²Öß›ü</v>
      </c>
      <c r="C206" s="132"/>
      <c r="D206" s="132"/>
      <c r="E206" s="132"/>
      <c r="F206" s="132"/>
      <c r="G206" s="132"/>
      <c r="H206" s="16" t="str">
        <f ca="1">H156</f>
        <v>‹×¯ÖÏ»Ö 2016</v>
      </c>
    </row>
    <row r="207" spans="1:8">
      <c r="A207" s="133" t="s">
        <v>0</v>
      </c>
      <c r="B207" s="133" t="s">
        <v>27</v>
      </c>
      <c r="C207" s="133" t="str">
        <f t="shared" ref="C207" si="21">C157</f>
        <v>´ÖÖÖß»Ö ´Ö×Æü­µÖÖŸÖß»Ö (´ÖÖ“ÖÔ 2016)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(‹×¯ÖÏ»Öüü)</v>
      </c>
      <c r="G207" s="133" t="str">
        <f>G157</f>
        <v>‹×¯ÖÏ»Ö ü´Ö×Æü­µÖÖŸÖ ×­ÖúÖ»Öß úÖœü»Öê»Öê ¯Ö×¸ü“”êû¤ü</v>
      </c>
      <c r="H207" s="133" t="str">
        <f t="shared" ref="H207" si="22">H157</f>
        <v>´ÖÖÆêü ‹×¯ÖÏ»Öü 2016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 t="shared" ref="C209:H209" si="23">C195+C170</f>
        <v>9315</v>
      </c>
      <c r="D209" s="7">
        <f t="shared" si="23"/>
        <v>1004</v>
      </c>
      <c r="E209" s="7">
        <f t="shared" si="23"/>
        <v>10319</v>
      </c>
      <c r="F209" s="7">
        <f t="shared" si="23"/>
        <v>0</v>
      </c>
      <c r="G209" s="7">
        <f t="shared" si="23"/>
        <v>62</v>
      </c>
      <c r="H209" s="7">
        <f t="shared" si="23"/>
        <v>10257</v>
      </c>
    </row>
  </sheetData>
  <mergeCells count="25">
    <mergeCell ref="H123:H124"/>
    <mergeCell ref="A156:G156"/>
    <mergeCell ref="A180:G180"/>
    <mergeCell ref="A123:A124"/>
    <mergeCell ref="B206:G206"/>
    <mergeCell ref="B123:B124"/>
    <mergeCell ref="C123:C124"/>
    <mergeCell ref="D123:D124"/>
    <mergeCell ref="E123:E124"/>
    <mergeCell ref="F207:F208"/>
    <mergeCell ref="G207:G208"/>
    <mergeCell ref="H207:H208"/>
    <mergeCell ref="A207:A208"/>
    <mergeCell ref="B207:B208"/>
    <mergeCell ref="C207:C208"/>
    <mergeCell ref="D207:D208"/>
    <mergeCell ref="E207:E208"/>
    <mergeCell ref="A122:G122"/>
    <mergeCell ref="F123:F124"/>
    <mergeCell ref="G123:G124"/>
    <mergeCell ref="A1:G1"/>
    <mergeCell ref="B45:G45"/>
    <mergeCell ref="A21:G21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202" zoomScaleSheetLayoutView="100" workbookViewId="0">
      <selection activeCell="D209" sqref="D209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164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165</v>
      </c>
      <c r="D2" s="63" t="s">
        <v>63</v>
      </c>
      <c r="E2" s="63" t="s">
        <v>38</v>
      </c>
      <c r="F2" s="63" t="s">
        <v>166</v>
      </c>
      <c r="G2" s="63" t="s">
        <v>167</v>
      </c>
      <c r="H2" s="63" t="s">
        <v>168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Dec!H4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Dec!H5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Dec!H6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Dec!H7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Dec!H8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Dec!H9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Dec!H10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Dec!H11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Dec!H12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Dec!H13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Dec!H14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Dec!H15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Dec!H16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•ÖÖ­Öê¾ÖÖ¸üß 2017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(×›üÃÖë²Ö¸ü)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(•ÖÖ­Öê¾ÖÖ¸üß )</v>
      </c>
      <c r="G22" s="63" t="str">
        <f>G2</f>
        <v>•ÖÖ­Öê¾ÖÖ¸üß  ü´Ö×Æü­µÖÖŸÖ ×­ÖúÖ»Öß úÖœü»Öê»Öê ¯Ö×¸ü“”êû¤ü</v>
      </c>
      <c r="H22" s="63" t="str">
        <f>H2</f>
        <v>´ÖÖÆêü •ÖÖ­Öê¾ÖÖ¸üß ü 2017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22"/>
    </row>
    <row r="24" spans="1:9" ht="27" customHeight="1">
      <c r="A24" s="11">
        <v>1</v>
      </c>
      <c r="B24" s="4" t="s">
        <v>2</v>
      </c>
      <c r="C24" s="11">
        <f>Dec!H24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Dec!H25</f>
        <v>73</v>
      </c>
      <c r="D25" s="11">
        <v>0</v>
      </c>
      <c r="E25" s="11">
        <f t="shared" ref="E25:E35" si="4">SUM(C25:D25)</f>
        <v>73</v>
      </c>
      <c r="F25" s="11">
        <v>0</v>
      </c>
      <c r="G25" s="11">
        <v>0</v>
      </c>
      <c r="H25" s="11">
        <f t="shared" ref="H25:H34" si="5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Dec!H26</f>
        <v>56</v>
      </c>
      <c r="D26" s="11">
        <v>0</v>
      </c>
      <c r="E26" s="11">
        <f t="shared" si="4"/>
        <v>56</v>
      </c>
      <c r="F26" s="11">
        <v>0</v>
      </c>
      <c r="G26" s="11">
        <v>0</v>
      </c>
      <c r="H26" s="11">
        <f t="shared" si="5"/>
        <v>56</v>
      </c>
      <c r="I26" s="22"/>
    </row>
    <row r="27" spans="1:9" ht="27" customHeight="1">
      <c r="A27" s="11">
        <v>4</v>
      </c>
      <c r="B27" s="4" t="s">
        <v>5</v>
      </c>
      <c r="C27" s="11">
        <f>Dec!H27</f>
        <v>90</v>
      </c>
      <c r="D27" s="11">
        <v>0</v>
      </c>
      <c r="E27" s="11">
        <f t="shared" si="4"/>
        <v>90</v>
      </c>
      <c r="F27" s="11">
        <v>0</v>
      </c>
      <c r="G27" s="11">
        <v>0</v>
      </c>
      <c r="H27" s="11">
        <f t="shared" si="5"/>
        <v>90</v>
      </c>
      <c r="I27" s="22"/>
    </row>
    <row r="28" spans="1:9" ht="27" customHeight="1">
      <c r="A28" s="11">
        <v>5</v>
      </c>
      <c r="B28" s="4" t="s">
        <v>6</v>
      </c>
      <c r="C28" s="11">
        <f>Dec!H28</f>
        <v>81</v>
      </c>
      <c r="D28" s="11">
        <v>0</v>
      </c>
      <c r="E28" s="11">
        <f t="shared" si="4"/>
        <v>81</v>
      </c>
      <c r="F28" s="11">
        <v>0</v>
      </c>
      <c r="G28" s="11">
        <v>0</v>
      </c>
      <c r="H28" s="11">
        <f t="shared" si="5"/>
        <v>81</v>
      </c>
      <c r="I28" s="22"/>
    </row>
    <row r="29" spans="1:9" ht="27" customHeight="1">
      <c r="A29" s="11">
        <v>6</v>
      </c>
      <c r="B29" s="4" t="s">
        <v>7</v>
      </c>
      <c r="C29" s="11">
        <f>Dec!H29</f>
        <v>112</v>
      </c>
      <c r="D29" s="11">
        <v>0</v>
      </c>
      <c r="E29" s="11">
        <f t="shared" si="4"/>
        <v>112</v>
      </c>
      <c r="F29" s="11">
        <v>0</v>
      </c>
      <c r="G29" s="11">
        <v>0</v>
      </c>
      <c r="H29" s="11">
        <f t="shared" si="5"/>
        <v>112</v>
      </c>
      <c r="I29" s="22"/>
    </row>
    <row r="30" spans="1:9" ht="27" customHeight="1">
      <c r="A30" s="11">
        <v>7</v>
      </c>
      <c r="B30" s="4" t="s">
        <v>8</v>
      </c>
      <c r="C30" s="11">
        <f>Dec!H30</f>
        <v>68</v>
      </c>
      <c r="D30" s="11">
        <v>0</v>
      </c>
      <c r="E30" s="11">
        <f t="shared" si="4"/>
        <v>68</v>
      </c>
      <c r="F30" s="11">
        <v>0</v>
      </c>
      <c r="G30" s="11">
        <v>0</v>
      </c>
      <c r="H30" s="11">
        <f t="shared" si="5"/>
        <v>68</v>
      </c>
      <c r="I30" s="22"/>
    </row>
    <row r="31" spans="1:9" ht="27" customHeight="1">
      <c r="A31" s="11">
        <v>8</v>
      </c>
      <c r="B31" s="4" t="s">
        <v>9</v>
      </c>
      <c r="C31" s="11">
        <f>Dec!H31</f>
        <v>24</v>
      </c>
      <c r="D31" s="11">
        <v>0</v>
      </c>
      <c r="E31" s="11">
        <f t="shared" si="4"/>
        <v>24</v>
      </c>
      <c r="F31" s="11">
        <v>0</v>
      </c>
      <c r="G31" s="11">
        <v>0</v>
      </c>
      <c r="H31" s="11">
        <f t="shared" si="5"/>
        <v>24</v>
      </c>
      <c r="I31" s="22"/>
    </row>
    <row r="32" spans="1:9" ht="27" customHeight="1">
      <c r="A32" s="11">
        <v>9</v>
      </c>
      <c r="B32" s="4" t="s">
        <v>10</v>
      </c>
      <c r="C32" s="11">
        <f>Dec!H32</f>
        <v>26</v>
      </c>
      <c r="D32" s="11">
        <v>0</v>
      </c>
      <c r="E32" s="11">
        <f t="shared" si="4"/>
        <v>26</v>
      </c>
      <c r="F32" s="11">
        <v>0</v>
      </c>
      <c r="G32" s="11">
        <v>0</v>
      </c>
      <c r="H32" s="11">
        <f t="shared" si="5"/>
        <v>26</v>
      </c>
      <c r="I32" s="22"/>
    </row>
    <row r="33" spans="1:9" ht="27" customHeight="1">
      <c r="A33" s="11">
        <v>10</v>
      </c>
      <c r="B33" s="4" t="s">
        <v>11</v>
      </c>
      <c r="C33" s="11">
        <f>Dec!H33</f>
        <v>18</v>
      </c>
      <c r="D33" s="11">
        <v>0</v>
      </c>
      <c r="E33" s="11">
        <f t="shared" si="4"/>
        <v>18</v>
      </c>
      <c r="F33" s="11">
        <v>0</v>
      </c>
      <c r="G33" s="11">
        <v>0</v>
      </c>
      <c r="H33" s="11">
        <f t="shared" si="5"/>
        <v>18</v>
      </c>
      <c r="I33" s="22"/>
    </row>
    <row r="34" spans="1:9" ht="27" customHeight="1">
      <c r="A34" s="11">
        <v>11</v>
      </c>
      <c r="B34" s="4" t="s">
        <v>12</v>
      </c>
      <c r="C34" s="11">
        <f>Dec!H34</f>
        <v>21</v>
      </c>
      <c r="D34" s="11">
        <v>0</v>
      </c>
      <c r="E34" s="11">
        <f t="shared" si="4"/>
        <v>21</v>
      </c>
      <c r="F34" s="11">
        <v>0</v>
      </c>
      <c r="G34" s="11">
        <v>0</v>
      </c>
      <c r="H34" s="11">
        <f t="shared" si="5"/>
        <v>21</v>
      </c>
      <c r="I34" s="22"/>
    </row>
    <row r="35" spans="1:9" ht="27" customHeight="1">
      <c r="A35" s="4"/>
      <c r="B35" s="4" t="s">
        <v>13</v>
      </c>
      <c r="C35" s="11">
        <f>Dec!H35</f>
        <v>647</v>
      </c>
      <c r="D35" s="11">
        <v>0</v>
      </c>
      <c r="E35" s="11">
        <f t="shared" si="4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•ÖÖ­Öê¾ÖÖ¸üß 2017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(×›üÃÖë²Ö¸ü)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(•ÖÖ­Öê¾ÖÖ¸üß )</v>
      </c>
      <c r="G46" s="11" t="str">
        <f>G2</f>
        <v>•ÖÖ­Öê¾ÖÖ¸üß  ü´Ö×Æü­µÖÖŸÖ ×­ÖúÖ»Öß úÖœü»Öê»Öê ¯Ö×¸ü“”êû¤ü</v>
      </c>
      <c r="H46" s="11" t="str">
        <f>H2</f>
        <v>´ÖÖÆêü •ÖÖ­Öê¾ÖÖ¸üß ü 2017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Dec!H48</f>
        <v>1816</v>
      </c>
      <c r="D48">
        <f t="shared" ref="D48:H48" si="6">SUM(D16+D35)</f>
        <v>0</v>
      </c>
      <c r="E48">
        <f t="shared" si="6"/>
        <v>1816</v>
      </c>
      <c r="F48">
        <f t="shared" si="6"/>
        <v>0</v>
      </c>
      <c r="G48">
        <f t="shared" si="6"/>
        <v>0</v>
      </c>
      <c r="H48">
        <f t="shared" si="6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•ÖÖ­Öê¾ÖÖ¸üß 2017</v>
      </c>
    </row>
    <row r="76" spans="1:8" ht="105">
      <c r="A76" s="63" t="str">
        <f ca="1">Jan!A76</f>
        <v>†.Îú.</v>
      </c>
      <c r="B76" s="63" t="s">
        <v>69</v>
      </c>
      <c r="C76" s="63" t="str">
        <f>C2</f>
        <v>´ÖÖÖß»Ö ´Ö×Æü­µÖÖŸÖß»Ö (×›üÃÖë²Ö¸ü)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(•ÖÖ­Öê¾ÖÖ¸üß )</v>
      </c>
      <c r="G76" s="63" t="str">
        <f>G2</f>
        <v>•ÖÖ­Öê¾ÖÖ¸üß  ü´Ö×Æü­µÖÖŸÖ ×­ÖúÖ»Öß úÖœü»Öê»Öê ¯Ö×¸ü“”êû¤ü</v>
      </c>
      <c r="H76" s="63" t="str">
        <f>H2</f>
        <v>´ÖÖÆêü •ÖÖ­Öê¾ÖÖ¸üß ü 2017 †Öê¸ü ¯ÖÏ»ÖÓ×²ÖŸÖ ¯Ö×¸ü“”êû¤ü</v>
      </c>
    </row>
    <row r="77" spans="1:8" ht="24">
      <c r="A77" s="11">
        <f ca="1">Jan!A77</f>
        <v>1</v>
      </c>
      <c r="B77" s="11">
        <f ca="1">Jan!B77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Dec!H78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Dec!H79</f>
        <v>15</v>
      </c>
      <c r="D79" s="11">
        <v>0</v>
      </c>
      <c r="E79" s="11">
        <f t="shared" ref="E79:E87" si="7">SUM(C79:D79)</f>
        <v>15</v>
      </c>
      <c r="F79" s="11">
        <v>0</v>
      </c>
      <c r="G79" s="11">
        <v>0</v>
      </c>
      <c r="H79" s="11">
        <f t="shared" ref="H79:H88" si="8">SUM(E79-G79)</f>
        <v>15</v>
      </c>
    </row>
    <row r="80" spans="1:8" ht="24">
      <c r="A80" s="11">
        <v>3</v>
      </c>
      <c r="B80" s="4" t="s">
        <v>4</v>
      </c>
      <c r="C80" s="11">
        <f>Dec!H80</f>
        <v>21</v>
      </c>
      <c r="D80" s="11">
        <v>0</v>
      </c>
      <c r="E80" s="11">
        <f t="shared" si="7"/>
        <v>21</v>
      </c>
      <c r="F80" s="11">
        <v>0</v>
      </c>
      <c r="G80" s="11">
        <v>0</v>
      </c>
      <c r="H80" s="11">
        <f t="shared" si="8"/>
        <v>21</v>
      </c>
    </row>
    <row r="81" spans="1:8" ht="24">
      <c r="A81" s="11">
        <v>4</v>
      </c>
      <c r="B81" s="4" t="s">
        <v>5</v>
      </c>
      <c r="C81" s="11">
        <f>Dec!H81</f>
        <v>29</v>
      </c>
      <c r="D81" s="11">
        <v>0</v>
      </c>
      <c r="E81" s="11">
        <f t="shared" si="7"/>
        <v>29</v>
      </c>
      <c r="F81" s="11">
        <v>0</v>
      </c>
      <c r="G81" s="11">
        <v>0</v>
      </c>
      <c r="H81" s="11">
        <f t="shared" si="8"/>
        <v>29</v>
      </c>
    </row>
    <row r="82" spans="1:8" ht="24">
      <c r="A82" s="11">
        <v>5</v>
      </c>
      <c r="B82" s="4" t="s">
        <v>6</v>
      </c>
      <c r="C82" s="11">
        <f>Dec!H82</f>
        <v>12</v>
      </c>
      <c r="D82" s="11">
        <v>0</v>
      </c>
      <c r="E82" s="11">
        <f t="shared" si="7"/>
        <v>12</v>
      </c>
      <c r="F82" s="11">
        <v>0</v>
      </c>
      <c r="G82" s="11">
        <v>0</v>
      </c>
      <c r="H82" s="11">
        <f t="shared" si="8"/>
        <v>12</v>
      </c>
    </row>
    <row r="83" spans="1:8" ht="24">
      <c r="A83" s="11">
        <v>6</v>
      </c>
      <c r="B83" s="4" t="s">
        <v>7</v>
      </c>
      <c r="C83" s="11">
        <f>Dec!H83</f>
        <v>15</v>
      </c>
      <c r="D83" s="11">
        <v>0</v>
      </c>
      <c r="E83" s="11">
        <f t="shared" si="7"/>
        <v>15</v>
      </c>
      <c r="F83" s="11">
        <v>0</v>
      </c>
      <c r="G83" s="11">
        <v>0</v>
      </c>
      <c r="H83" s="11">
        <f t="shared" si="8"/>
        <v>15</v>
      </c>
    </row>
    <row r="84" spans="1:8" ht="24">
      <c r="A84" s="11">
        <v>7</v>
      </c>
      <c r="B84" s="4" t="s">
        <v>8</v>
      </c>
      <c r="C84" s="11">
        <f>Dec!H84</f>
        <v>30</v>
      </c>
      <c r="D84" s="11">
        <v>0</v>
      </c>
      <c r="E84" s="11">
        <f t="shared" si="7"/>
        <v>30</v>
      </c>
      <c r="F84" s="11">
        <v>0</v>
      </c>
      <c r="G84" s="11">
        <v>0</v>
      </c>
      <c r="H84" s="11">
        <f t="shared" si="8"/>
        <v>30</v>
      </c>
    </row>
    <row r="85" spans="1:8" ht="24">
      <c r="A85" s="11">
        <v>8</v>
      </c>
      <c r="B85" s="4" t="s">
        <v>9</v>
      </c>
      <c r="C85" s="11">
        <f>Dec!H85</f>
        <v>15</v>
      </c>
      <c r="D85" s="11">
        <v>0</v>
      </c>
      <c r="E85" s="11">
        <f t="shared" si="7"/>
        <v>15</v>
      </c>
      <c r="F85" s="11">
        <v>0</v>
      </c>
      <c r="G85" s="11">
        <v>0</v>
      </c>
      <c r="H85" s="11">
        <f t="shared" si="8"/>
        <v>15</v>
      </c>
    </row>
    <row r="86" spans="1:8" ht="24">
      <c r="A86" s="11">
        <v>9</v>
      </c>
      <c r="B86" s="4" t="s">
        <v>10</v>
      </c>
      <c r="C86" s="11">
        <f>Dec!H86</f>
        <v>11</v>
      </c>
      <c r="D86" s="11">
        <v>0</v>
      </c>
      <c r="E86" s="11">
        <f t="shared" si="7"/>
        <v>11</v>
      </c>
      <c r="F86" s="11">
        <v>0</v>
      </c>
      <c r="G86" s="11">
        <v>0</v>
      </c>
      <c r="H86" s="11">
        <f t="shared" si="8"/>
        <v>11</v>
      </c>
    </row>
    <row r="87" spans="1:8" ht="24">
      <c r="A87" s="11">
        <v>10</v>
      </c>
      <c r="B87" s="4" t="s">
        <v>11</v>
      </c>
      <c r="C87" s="11">
        <f>Dec!H87</f>
        <v>9</v>
      </c>
      <c r="D87" s="11">
        <v>0</v>
      </c>
      <c r="E87" s="11">
        <f t="shared" si="7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Dec!H88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8"/>
        <v>21</v>
      </c>
    </row>
    <row r="89" spans="1:8" ht="24">
      <c r="A89" s="4"/>
      <c r="B89" s="4" t="s">
        <v>13</v>
      </c>
      <c r="C89" s="11">
        <f>Dec!H89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•ÖÖ­Öê¾ÖÖ¸üß 2017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9">C76</f>
        <v>´ÖÖÖß»Ö ´Ö×Æü­µÖÖŸÖß»Ö (×›üÃÖë²Ö¸ü) ¯ÖÏ»ÖÓ×²ÖŸÖ ¯Ö×¸ü“”êû¤ü</v>
      </c>
      <c r="D99" s="11" t="str">
        <f>D76</f>
        <v>­Ö¾Öß­Ö †Ö»Öê»Öê ¯Ö×¸ü“”êû¤ü</v>
      </c>
      <c r="E99" s="11" t="str">
        <f t="shared" si="9"/>
        <v>‹ãúÖ ¯ÖÏ»ÖÓ×²ÖŸÖ ¯Ö×¸ü“”êû¤ü</v>
      </c>
      <c r="F99" s="11" t="str">
        <f t="shared" si="9"/>
        <v>†­Öã¯ÖÖ»Ö­Ö ÃÖÖ¤ü¸ü êú»Öê»Öê ¯Ö×¸ü“”êû¤ü (•ÖÖ­Öê¾ÖÖ¸üß )</v>
      </c>
      <c r="G99" s="11" t="str">
        <f t="shared" si="9"/>
        <v>•ÖÖ­Öê¾ÖÖ¸üß  ü´Ö×Æü­µÖÖŸÖ ×­ÖúÖ»Öß úÖœü»Öê»Öê ¯Ö×¸ü“”êû¤ü</v>
      </c>
      <c r="H99" s="11" t="str">
        <f>H76</f>
        <v>´ÖÖÆêü •ÖÖ­Öê¾ÖÖ¸üß ü 2017 †Öê¸ü ¯ÖÏ»ÖÓ×²ÖŸÖ ¯Ö×¸ü“”êû¤ü</v>
      </c>
    </row>
    <row r="100" spans="1:8" ht="24">
      <c r="A100" s="11">
        <f ca="1">A77</f>
        <v>1</v>
      </c>
      <c r="B100" s="11">
        <f t="shared" ref="B100" ca="1" si="10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Dec!H101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Dec!H102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1">SUM(E102-G102)</f>
        <v>16</v>
      </c>
    </row>
    <row r="103" spans="1:8" ht="24">
      <c r="A103" s="11">
        <v>3</v>
      </c>
      <c r="B103" s="4" t="s">
        <v>16</v>
      </c>
      <c r="C103" s="11">
        <f>Dec!H103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1"/>
        <v>12</v>
      </c>
    </row>
    <row r="104" spans="1:8" ht="24">
      <c r="A104" s="11">
        <v>4</v>
      </c>
      <c r="B104" s="4" t="s">
        <v>17</v>
      </c>
      <c r="C104" s="11">
        <f>Dec!H104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1"/>
        <v>18</v>
      </c>
    </row>
    <row r="105" spans="1:8" ht="24">
      <c r="A105" s="11">
        <v>5</v>
      </c>
      <c r="B105" s="4" t="s">
        <v>18</v>
      </c>
      <c r="C105" s="11">
        <f>Dec!H105</f>
        <v>9</v>
      </c>
      <c r="D105" s="11">
        <v>0</v>
      </c>
      <c r="E105" s="11">
        <f t="shared" ref="E105:E113" si="12">SUM(C105:D105)</f>
        <v>9</v>
      </c>
      <c r="F105" s="11">
        <v>0</v>
      </c>
      <c r="G105" s="11">
        <v>0</v>
      </c>
      <c r="H105" s="11">
        <f t="shared" si="11"/>
        <v>9</v>
      </c>
    </row>
    <row r="106" spans="1:8" ht="24">
      <c r="A106" s="11">
        <v>6</v>
      </c>
      <c r="B106" s="4" t="s">
        <v>19</v>
      </c>
      <c r="C106" s="11">
        <f>Dec!H106</f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7</v>
      </c>
      <c r="B107" s="4" t="s">
        <v>20</v>
      </c>
      <c r="C107" s="11">
        <f>Dec!H107</f>
        <v>24</v>
      </c>
      <c r="D107" s="11">
        <v>0</v>
      </c>
      <c r="E107" s="11">
        <f t="shared" si="12"/>
        <v>24</v>
      </c>
      <c r="F107" s="11">
        <v>0</v>
      </c>
      <c r="G107" s="11">
        <v>0</v>
      </c>
      <c r="H107" s="11">
        <f t="shared" si="11"/>
        <v>24</v>
      </c>
    </row>
    <row r="108" spans="1:8" ht="24">
      <c r="A108" s="11">
        <v>8</v>
      </c>
      <c r="B108" s="4" t="s">
        <v>33</v>
      </c>
      <c r="C108" s="11">
        <f>Dec!H108</f>
        <v>9</v>
      </c>
      <c r="D108" s="11">
        <v>0</v>
      </c>
      <c r="E108" s="11">
        <f t="shared" si="12"/>
        <v>9</v>
      </c>
      <c r="F108" s="11">
        <v>0</v>
      </c>
      <c r="G108" s="11">
        <v>0</v>
      </c>
      <c r="H108" s="11">
        <f t="shared" si="11"/>
        <v>9</v>
      </c>
    </row>
    <row r="109" spans="1:8" ht="24">
      <c r="A109" s="11">
        <v>9</v>
      </c>
      <c r="B109" s="4" t="s">
        <v>34</v>
      </c>
      <c r="C109" s="11">
        <f>Dec!H109</f>
        <v>4</v>
      </c>
      <c r="D109" s="11">
        <v>0</v>
      </c>
      <c r="E109" s="11">
        <f t="shared" si="12"/>
        <v>4</v>
      </c>
      <c r="F109" s="11">
        <v>0</v>
      </c>
      <c r="G109" s="11">
        <v>0</v>
      </c>
      <c r="H109" s="11">
        <f t="shared" si="11"/>
        <v>4</v>
      </c>
    </row>
    <row r="110" spans="1:8" ht="24">
      <c r="A110" s="11">
        <v>10</v>
      </c>
      <c r="B110" s="4" t="s">
        <v>71</v>
      </c>
      <c r="C110" s="11">
        <f>Dec!H110</f>
        <v>27</v>
      </c>
      <c r="D110" s="11">
        <v>0</v>
      </c>
      <c r="E110" s="11">
        <f t="shared" si="12"/>
        <v>27</v>
      </c>
      <c r="F110" s="11">
        <v>0</v>
      </c>
      <c r="G110" s="11">
        <v>0</v>
      </c>
      <c r="H110" s="11">
        <f t="shared" si="11"/>
        <v>27</v>
      </c>
    </row>
    <row r="111" spans="1:8" ht="24">
      <c r="A111" s="11">
        <v>11</v>
      </c>
      <c r="B111" s="4" t="s">
        <v>35</v>
      </c>
      <c r="C111" s="11">
        <f>Dec!H111</f>
        <v>45</v>
      </c>
      <c r="D111" s="11">
        <v>0</v>
      </c>
      <c r="E111" s="11">
        <f t="shared" si="12"/>
        <v>45</v>
      </c>
      <c r="F111" s="11">
        <v>0</v>
      </c>
      <c r="G111" s="11">
        <v>0</v>
      </c>
      <c r="H111" s="11">
        <f t="shared" si="11"/>
        <v>45</v>
      </c>
    </row>
    <row r="112" spans="1:8" ht="24">
      <c r="A112" s="11">
        <v>12</v>
      </c>
      <c r="B112" s="4" t="s">
        <v>36</v>
      </c>
      <c r="C112" s="11">
        <f>Dec!H112</f>
        <v>38</v>
      </c>
      <c r="D112" s="11">
        <v>0</v>
      </c>
      <c r="E112" s="11">
        <f t="shared" si="12"/>
        <v>38</v>
      </c>
      <c r="F112" s="11">
        <v>0</v>
      </c>
      <c r="G112" s="11">
        <v>0</v>
      </c>
      <c r="H112" s="11">
        <f t="shared" si="11"/>
        <v>38</v>
      </c>
    </row>
    <row r="113" spans="1:8" ht="24">
      <c r="A113" s="11"/>
      <c r="B113" s="4" t="s">
        <v>13</v>
      </c>
      <c r="C113" s="11">
        <f>Dec!H113</f>
        <v>236</v>
      </c>
      <c r="D113" s="11">
        <f>SUM(D101:D112)</f>
        <v>0</v>
      </c>
      <c r="E113" s="11">
        <f t="shared" si="12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•ÖÖ­Öê¾ÖÖ¸üß 2017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(×›üÃÖë²Ö¸ü)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(•ÖÖ­Öê¾ÖÖ¸üß )</v>
      </c>
      <c r="G123" s="133" t="str">
        <f>G76</f>
        <v>•ÖÖ­Öê¾ÖÖ¸üß  ü´Ö×Æü­µÖÖŸÖ ×­ÖúÖ»Öß úÖœü»Öê»Öê ¯Ö×¸ü“”êû¤ü</v>
      </c>
      <c r="H123" s="133" t="str">
        <f>H76</f>
        <v>´ÖÖÆêü •ÖÖ­Öê¾ÖÖ¸üß ü 2017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Dec!H125</f>
        <v>475</v>
      </c>
      <c r="D125" s="6">
        <f t="shared" ref="D125:H125" si="13">SUM(D89+D113)</f>
        <v>0</v>
      </c>
      <c r="E125" s="6">
        <f t="shared" si="13"/>
        <v>475</v>
      </c>
      <c r="F125" s="6">
        <f t="shared" si="13"/>
        <v>0</v>
      </c>
      <c r="G125" s="6">
        <f t="shared" si="13"/>
        <v>0</v>
      </c>
      <c r="H125" s="6">
        <f t="shared" si="13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•ÖÖ­Öê¾ÖÖ¸üß 2017</v>
      </c>
    </row>
    <row r="157" spans="1:8" ht="105">
      <c r="A157" s="63" t="str">
        <f ca="1">Jan!A157</f>
        <v>†.Îú.</v>
      </c>
      <c r="B157" s="63" t="s">
        <v>69</v>
      </c>
      <c r="C157" s="63" t="str">
        <f>C2</f>
        <v>´ÖÖÖß»Ö ´Ö×Æü­µÖÖŸÖß»Ö (×›üÃÖë²Ö¸ü)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(•ÖÖ­Öê¾ÖÖ¸üß )</v>
      </c>
      <c r="G157" s="63" t="str">
        <f>G2</f>
        <v>•ÖÖ­Öê¾ÖÖ¸üß  ü´Ö×Æü­µÖÖŸÖ ×­ÖúÖ»Öß úÖœü»Öê»Öê ¯Ö×¸ü“”êû¤ü</v>
      </c>
      <c r="H157" s="63" t="str">
        <f>H2</f>
        <v>´ÖÖÆêü •ÖÖ­Öê¾ÖÖ¸üß ü 2017 †Öê¸ü ¯ÖÏ»ÖÓ×²ÖŸÖ ¯Ö×¸ü“”êû¤ü</v>
      </c>
    </row>
    <row r="158" spans="1:8" ht="18.75">
      <c r="A158" s="33">
        <f ca="1">Jan!A158</f>
        <v>1</v>
      </c>
      <c r="B158" s="33">
        <f ca="1">Jan!B158</f>
        <v>2</v>
      </c>
      <c r="C158" s="33">
        <v>34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Dec!H159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Dec!H160</f>
        <v>235</v>
      </c>
      <c r="D160" s="11">
        <v>0</v>
      </c>
      <c r="E160" s="11">
        <f t="shared" ref="E160:E170" si="14">SUM(C160+D160)</f>
        <v>235</v>
      </c>
      <c r="F160" s="11">
        <v>0</v>
      </c>
      <c r="G160" s="11">
        <v>0</v>
      </c>
      <c r="H160" s="11">
        <f t="shared" ref="H160:H169" si="15">SUM(E160-G160)</f>
        <v>235</v>
      </c>
    </row>
    <row r="161" spans="1:8" ht="24">
      <c r="A161" s="11">
        <v>3</v>
      </c>
      <c r="B161" s="4" t="s">
        <v>4</v>
      </c>
      <c r="C161" s="11">
        <f>Dec!H161</f>
        <v>167</v>
      </c>
      <c r="D161" s="11">
        <v>0</v>
      </c>
      <c r="E161" s="11">
        <f t="shared" si="14"/>
        <v>167</v>
      </c>
      <c r="F161" s="11">
        <v>0</v>
      </c>
      <c r="G161" s="11">
        <v>0</v>
      </c>
      <c r="H161" s="11">
        <f t="shared" si="15"/>
        <v>167</v>
      </c>
    </row>
    <row r="162" spans="1:8" ht="24">
      <c r="A162" s="11">
        <v>4</v>
      </c>
      <c r="B162" s="4" t="s">
        <v>5</v>
      </c>
      <c r="C162" s="11">
        <f>Dec!H162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5"/>
        <v>93</v>
      </c>
    </row>
    <row r="163" spans="1:8" ht="24">
      <c r="A163" s="11">
        <v>5</v>
      </c>
      <c r="B163" s="4" t="s">
        <v>6</v>
      </c>
      <c r="C163" s="11">
        <f>Dec!H163</f>
        <v>124</v>
      </c>
      <c r="D163" s="11">
        <v>0</v>
      </c>
      <c r="E163" s="11">
        <f t="shared" si="14"/>
        <v>124</v>
      </c>
      <c r="F163" s="11">
        <v>0</v>
      </c>
      <c r="G163" s="11">
        <v>0</v>
      </c>
      <c r="H163" s="11">
        <f t="shared" si="15"/>
        <v>124</v>
      </c>
    </row>
    <row r="164" spans="1:8" ht="24">
      <c r="A164" s="11">
        <v>6</v>
      </c>
      <c r="B164" s="4" t="s">
        <v>7</v>
      </c>
      <c r="C164" s="11">
        <f>Dec!H164</f>
        <v>263</v>
      </c>
      <c r="D164" s="11">
        <v>0</v>
      </c>
      <c r="E164" s="11">
        <f t="shared" si="14"/>
        <v>263</v>
      </c>
      <c r="F164" s="11">
        <v>0</v>
      </c>
      <c r="G164" s="11">
        <v>0</v>
      </c>
      <c r="H164" s="11">
        <f t="shared" si="15"/>
        <v>263</v>
      </c>
    </row>
    <row r="165" spans="1:8" ht="24">
      <c r="A165" s="11">
        <v>7</v>
      </c>
      <c r="B165" s="4" t="s">
        <v>8</v>
      </c>
      <c r="C165" s="11">
        <f>Dec!H165</f>
        <v>317</v>
      </c>
      <c r="D165" s="11">
        <v>0</v>
      </c>
      <c r="E165" s="11">
        <f t="shared" si="14"/>
        <v>317</v>
      </c>
      <c r="F165" s="11">
        <v>0</v>
      </c>
      <c r="G165" s="11">
        <v>0</v>
      </c>
      <c r="H165" s="11">
        <f t="shared" si="15"/>
        <v>317</v>
      </c>
    </row>
    <row r="166" spans="1:8" ht="24">
      <c r="A166" s="11">
        <v>8</v>
      </c>
      <c r="B166" s="4" t="s">
        <v>9</v>
      </c>
      <c r="C166" s="11">
        <f>Dec!H166</f>
        <v>360</v>
      </c>
      <c r="D166" s="11">
        <v>0</v>
      </c>
      <c r="E166" s="11">
        <f t="shared" si="14"/>
        <v>360</v>
      </c>
      <c r="F166" s="11">
        <v>0</v>
      </c>
      <c r="G166" s="11">
        <v>0</v>
      </c>
      <c r="H166" s="11">
        <f t="shared" si="15"/>
        <v>360</v>
      </c>
    </row>
    <row r="167" spans="1:8" ht="24">
      <c r="A167" s="11">
        <v>9</v>
      </c>
      <c r="B167" s="4" t="s">
        <v>10</v>
      </c>
      <c r="C167" s="11">
        <f>Dec!H167</f>
        <v>172</v>
      </c>
      <c r="D167" s="11">
        <v>0</v>
      </c>
      <c r="E167" s="11">
        <f t="shared" si="14"/>
        <v>172</v>
      </c>
      <c r="F167" s="11">
        <v>0</v>
      </c>
      <c r="G167" s="11">
        <v>0</v>
      </c>
      <c r="H167" s="11">
        <f t="shared" si="15"/>
        <v>172</v>
      </c>
    </row>
    <row r="168" spans="1:8" ht="24">
      <c r="A168" s="11">
        <v>10</v>
      </c>
      <c r="B168" s="4" t="s">
        <v>11</v>
      </c>
      <c r="C168" s="11">
        <f>Dec!H168</f>
        <v>109</v>
      </c>
      <c r="D168" s="11">
        <v>0</v>
      </c>
      <c r="E168" s="11">
        <f t="shared" si="14"/>
        <v>109</v>
      </c>
      <c r="F168" s="11">
        <v>0</v>
      </c>
      <c r="G168" s="11">
        <v>0</v>
      </c>
      <c r="H168" s="11">
        <f t="shared" si="15"/>
        <v>109</v>
      </c>
    </row>
    <row r="169" spans="1:8" ht="24">
      <c r="A169" s="11">
        <v>11</v>
      </c>
      <c r="B169" s="4" t="s">
        <v>12</v>
      </c>
      <c r="C169" s="11">
        <f>Dec!H169</f>
        <v>193</v>
      </c>
      <c r="D169" s="11">
        <v>0</v>
      </c>
      <c r="E169" s="11">
        <f t="shared" si="14"/>
        <v>193</v>
      </c>
      <c r="F169" s="11">
        <v>0</v>
      </c>
      <c r="G169" s="11">
        <v>0</v>
      </c>
      <c r="H169" s="11">
        <f t="shared" si="15"/>
        <v>193</v>
      </c>
    </row>
    <row r="170" spans="1:8" ht="24">
      <c r="A170" s="4"/>
      <c r="B170" s="4" t="s">
        <v>13</v>
      </c>
      <c r="C170" s="11">
        <f>Dec!H170</f>
        <v>2365</v>
      </c>
      <c r="D170" s="10">
        <f>SUM(D159:D169)</f>
        <v>0</v>
      </c>
      <c r="E170" s="11">
        <f t="shared" si="14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>H156</f>
        <v>•ÖÖ­Öê¾ÖÖ¸üß 2017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6">C157</f>
        <v>´ÖÖÖß»Ö ´Ö×Æü­µÖÖŸÖß»Ö (×›üÃÖë²Ö¸ü) ¯ÖÏ»ÖÓ×²ÖŸÖ ¯Ö×¸ü“”êû¤ü</v>
      </c>
      <c r="D181" s="63" t="str">
        <f t="shared" si="16"/>
        <v>­Ö¾Öß­Ö †Ö»Öê»Öê ¯Ö×¸ü“”êû¤ü</v>
      </c>
      <c r="E181" s="63" t="str">
        <f t="shared" si="16"/>
        <v>‹ãúÖ ¯ÖÏ»ÖÓ×²ÖŸÖ ¯Ö×¸ü“”êû¤ü</v>
      </c>
      <c r="F181" s="63" t="str">
        <f t="shared" si="16"/>
        <v>†­Öã¯ÖÖ»Ö­Ö ÃÖÖ¤ü¸ü êú»Öê»Öê ¯Ö×¸ü“”êû¤ü (•ÖÖ­Öê¾ÖÖ¸üß )</v>
      </c>
      <c r="G181" s="63" t="str">
        <f t="shared" si="16"/>
        <v>•ÖÖ­Öê¾ÖÖ¸üß  ü´Ö×Æü­µÖÖŸÖ ×­ÖúÖ»Öß úÖœü»Öê»Öê ¯Ö×¸ü“”êû¤ü</v>
      </c>
      <c r="H181" s="63" t="str">
        <f t="shared" si="16"/>
        <v>´ÖÖÆêü •ÖÖ­Öê¾ÖÖ¸üß ü 2017 †Öê¸ü ¯ÖÏ»ÖÓ×²ÖŸÖ ¯Ö×¸ü“”êû¤ü</v>
      </c>
    </row>
    <row r="182" spans="1:8" ht="24">
      <c r="A182" s="11">
        <f ca="1">A158</f>
        <v>1</v>
      </c>
      <c r="B182" s="11">
        <f t="shared" ref="B182" ca="1" si="17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Dec!H183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Dec!H184</f>
        <v>665</v>
      </c>
      <c r="D184" s="11">
        <v>0</v>
      </c>
      <c r="E184" s="11">
        <f t="shared" ref="E184:E195" si="18">SUM(C184+D184)</f>
        <v>665</v>
      </c>
      <c r="F184" s="11">
        <v>0</v>
      </c>
      <c r="G184" s="11">
        <v>0</v>
      </c>
      <c r="H184" s="11">
        <f t="shared" ref="H184:H194" si="19">SUM(E184-G184)</f>
        <v>665</v>
      </c>
    </row>
    <row r="185" spans="1:8" ht="24">
      <c r="A185" s="11">
        <v>3</v>
      </c>
      <c r="B185" s="4" t="s">
        <v>16</v>
      </c>
      <c r="C185" s="11">
        <f>Dec!H185</f>
        <v>786</v>
      </c>
      <c r="D185" s="11">
        <v>0</v>
      </c>
      <c r="E185" s="11">
        <f t="shared" si="18"/>
        <v>786</v>
      </c>
      <c r="F185" s="11">
        <v>0</v>
      </c>
      <c r="G185" s="11">
        <v>0</v>
      </c>
      <c r="H185" s="11">
        <f t="shared" si="19"/>
        <v>786</v>
      </c>
    </row>
    <row r="186" spans="1:8" ht="24">
      <c r="A186" s="11">
        <v>4</v>
      </c>
      <c r="B186" s="4" t="s">
        <v>17</v>
      </c>
      <c r="C186" s="11">
        <f>Dec!H186</f>
        <v>1055</v>
      </c>
      <c r="D186" s="11">
        <v>0</v>
      </c>
      <c r="E186" s="11">
        <f t="shared" si="18"/>
        <v>1055</v>
      </c>
      <c r="F186" s="11">
        <v>0</v>
      </c>
      <c r="G186" s="11">
        <v>0</v>
      </c>
      <c r="H186" s="11">
        <f t="shared" si="19"/>
        <v>1055</v>
      </c>
    </row>
    <row r="187" spans="1:8" ht="24">
      <c r="A187" s="11">
        <v>5</v>
      </c>
      <c r="B187" s="4" t="s">
        <v>18</v>
      </c>
      <c r="C187" s="11">
        <f>Dec!H187</f>
        <v>476</v>
      </c>
      <c r="D187" s="11">
        <v>0</v>
      </c>
      <c r="E187" s="11">
        <f t="shared" si="18"/>
        <v>476</v>
      </c>
      <c r="F187" s="11">
        <v>0</v>
      </c>
      <c r="G187" s="11">
        <v>0</v>
      </c>
      <c r="H187" s="11">
        <f t="shared" si="19"/>
        <v>476</v>
      </c>
    </row>
    <row r="188" spans="1:8" ht="24">
      <c r="A188" s="11">
        <v>6</v>
      </c>
      <c r="B188" s="4" t="s">
        <v>19</v>
      </c>
      <c r="C188" s="11">
        <f>Dec!H188</f>
        <v>1149</v>
      </c>
      <c r="D188" s="11">
        <v>0</v>
      </c>
      <c r="E188" s="11">
        <f t="shared" si="18"/>
        <v>1149</v>
      </c>
      <c r="F188" s="11">
        <v>0</v>
      </c>
      <c r="G188" s="11">
        <v>0</v>
      </c>
      <c r="H188" s="11">
        <f t="shared" si="19"/>
        <v>1149</v>
      </c>
    </row>
    <row r="189" spans="1:8" ht="24">
      <c r="A189" s="11">
        <v>7</v>
      </c>
      <c r="B189" s="4" t="s">
        <v>20</v>
      </c>
      <c r="C189" s="11">
        <f>Dec!H189</f>
        <v>787</v>
      </c>
      <c r="D189" s="11">
        <v>0</v>
      </c>
      <c r="E189" s="11">
        <f t="shared" si="18"/>
        <v>787</v>
      </c>
      <c r="F189" s="11">
        <v>0</v>
      </c>
      <c r="G189" s="11">
        <v>0</v>
      </c>
      <c r="H189" s="11">
        <f t="shared" si="19"/>
        <v>787</v>
      </c>
    </row>
    <row r="190" spans="1:8" ht="24">
      <c r="A190" s="11">
        <v>8</v>
      </c>
      <c r="B190" s="4" t="s">
        <v>21</v>
      </c>
      <c r="C190" s="11">
        <f>Dec!H190</f>
        <v>84</v>
      </c>
      <c r="D190" s="11">
        <v>0</v>
      </c>
      <c r="E190" s="11">
        <f t="shared" si="18"/>
        <v>84</v>
      </c>
      <c r="F190" s="11">
        <v>0</v>
      </c>
      <c r="G190" s="11">
        <v>0</v>
      </c>
      <c r="H190" s="11">
        <f t="shared" si="19"/>
        <v>84</v>
      </c>
    </row>
    <row r="191" spans="1:8" ht="24">
      <c r="A191" s="11">
        <v>9</v>
      </c>
      <c r="B191" s="4" t="s">
        <v>22</v>
      </c>
      <c r="C191" s="11">
        <f>Dec!H191</f>
        <v>252</v>
      </c>
      <c r="D191" s="11">
        <v>0</v>
      </c>
      <c r="E191" s="11">
        <f t="shared" si="18"/>
        <v>252</v>
      </c>
      <c r="F191" s="11">
        <v>0</v>
      </c>
      <c r="G191" s="11">
        <v>0</v>
      </c>
      <c r="H191" s="11">
        <f t="shared" si="19"/>
        <v>252</v>
      </c>
    </row>
    <row r="192" spans="1:8" ht="24">
      <c r="A192" s="11">
        <v>10</v>
      </c>
      <c r="B192" s="4" t="s">
        <v>70</v>
      </c>
      <c r="C192" s="11">
        <f>Dec!H192</f>
        <v>887</v>
      </c>
      <c r="D192" s="11">
        <v>0</v>
      </c>
      <c r="E192" s="11">
        <f t="shared" si="18"/>
        <v>887</v>
      </c>
      <c r="F192" s="11">
        <v>0</v>
      </c>
      <c r="G192" s="11">
        <v>0</v>
      </c>
      <c r="H192" s="11">
        <f t="shared" si="19"/>
        <v>887</v>
      </c>
    </row>
    <row r="193" spans="1:8" ht="24">
      <c r="A193" s="11">
        <v>11</v>
      </c>
      <c r="B193" s="4" t="s">
        <v>24</v>
      </c>
      <c r="C193" s="11">
        <f>Dec!H193</f>
        <v>264</v>
      </c>
      <c r="D193" s="11">
        <v>0</v>
      </c>
      <c r="E193" s="11">
        <f t="shared" si="18"/>
        <v>264</v>
      </c>
      <c r="F193" s="11">
        <v>0</v>
      </c>
      <c r="G193" s="11">
        <v>0</v>
      </c>
      <c r="H193" s="11">
        <f t="shared" si="19"/>
        <v>264</v>
      </c>
    </row>
    <row r="194" spans="1:8" ht="24">
      <c r="A194" s="11">
        <v>12</v>
      </c>
      <c r="B194" s="4" t="s">
        <v>25</v>
      </c>
      <c r="C194" s="11">
        <f>Dec!H194</f>
        <v>417</v>
      </c>
      <c r="D194" s="11">
        <v>0</v>
      </c>
      <c r="E194" s="11">
        <f t="shared" si="18"/>
        <v>417</v>
      </c>
      <c r="F194" s="11">
        <v>0</v>
      </c>
      <c r="G194" s="11">
        <v>0</v>
      </c>
      <c r="H194" s="11">
        <f t="shared" si="19"/>
        <v>417</v>
      </c>
    </row>
    <row r="195" spans="1:8" ht="24">
      <c r="A195" s="11"/>
      <c r="B195" s="4" t="s">
        <v>13</v>
      </c>
      <c r="C195" s="11">
        <f>Dec!H195</f>
        <v>7892</v>
      </c>
      <c r="D195" s="10">
        <f>SUM(D183:D194)</f>
        <v>0</v>
      </c>
      <c r="E195" s="11">
        <f t="shared" si="18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>H156</f>
        <v>•ÖÖ­Öê¾ÖÖ¸üß 2017</v>
      </c>
    </row>
    <row r="207" spans="1:8">
      <c r="A207" s="133" t="s">
        <v>0</v>
      </c>
      <c r="B207" s="133" t="s">
        <v>27</v>
      </c>
      <c r="C207" s="133" t="str">
        <f t="shared" ref="C207" si="20">C157</f>
        <v>´ÖÖÖß»Ö ´Ö×Æü­µÖÖŸÖß»Ö (×›üÃÖë²Ö¸ü)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(•ÖÖ­Öê¾ÖÖ¸üß )</v>
      </c>
      <c r="G207" s="133" t="str">
        <f>G157</f>
        <v>•ÖÖ­Öê¾ÖÖ¸üß  ü´Ö×Æü­µÖÖŸÖ ×­ÖúÖ»Öß úÖœü»Öê»Öê ¯Ö×¸ü“”êû¤ü</v>
      </c>
      <c r="H207" s="133" t="str">
        <f t="shared" ref="H207" si="21">H157</f>
        <v>´ÖÖÆêü •ÖÖ­Öê¾ÖÖ¸üß ü 2017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Dec!H209</f>
        <v>10257</v>
      </c>
      <c r="D209" s="7">
        <f t="shared" ref="D209:H209" si="22">D195+D170</f>
        <v>0</v>
      </c>
      <c r="E209" s="7">
        <f t="shared" si="22"/>
        <v>10257</v>
      </c>
      <c r="F209" s="7">
        <f t="shared" si="22"/>
        <v>0</v>
      </c>
      <c r="G209" s="7">
        <f t="shared" si="22"/>
        <v>0</v>
      </c>
      <c r="H209" s="7">
        <f t="shared" si="22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182" zoomScaleSheetLayoutView="100" workbookViewId="0">
      <selection activeCell="C194" sqref="C194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8.710937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169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170</v>
      </c>
      <c r="D2" s="63" t="s">
        <v>63</v>
      </c>
      <c r="E2" s="63" t="s">
        <v>38</v>
      </c>
      <c r="F2" s="63" t="s">
        <v>171</v>
      </c>
      <c r="G2" s="63" t="s">
        <v>172</v>
      </c>
      <c r="H2" s="63" t="s">
        <v>173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Jan!H4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Jan!H5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Jan!H6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Jan!H7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Jan!H8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Jan!H9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Jan!H10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Jan!H11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Jan!H12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Jan!H13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Jan!H14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Jan!H15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Jan!H16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±êú²ÖÎã¾ÖÖ¸üß 2017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(•ÖÖ­Öê¾ÖÖ¸üß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 ±êú²ÖÎã¾ÖÖ¸üß )</v>
      </c>
      <c r="G22" s="63" t="str">
        <f>G2</f>
        <v>±êú²ÖÎã¾ÖÖ¸üß  ü´Ö×Æü­µÖÖŸÖ ×­ÖúÖ»Öß úÖœü»Öê»Öê ¯Ö×¸ü“”êû¤ü</v>
      </c>
      <c r="H22" s="63" t="str">
        <f>H2</f>
        <v>´ÖÖÆêü ±êú²ÖÎã¾ÖÖ¸üß  2017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22"/>
    </row>
    <row r="24" spans="1:9" ht="27" customHeight="1">
      <c r="A24" s="11">
        <v>1</v>
      </c>
      <c r="B24" s="4" t="s">
        <v>2</v>
      </c>
      <c r="C24" s="11">
        <f>Jan!H24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Jan!H25</f>
        <v>73</v>
      </c>
      <c r="D25" s="11">
        <v>0</v>
      </c>
      <c r="E25" s="11">
        <f t="shared" ref="E25:E35" si="4">SUM(C25:D25)</f>
        <v>73</v>
      </c>
      <c r="F25" s="11">
        <v>0</v>
      </c>
      <c r="G25" s="11">
        <v>0</v>
      </c>
      <c r="H25" s="11">
        <f t="shared" ref="H25:H34" si="5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Jan!H26</f>
        <v>56</v>
      </c>
      <c r="D26" s="11">
        <v>0</v>
      </c>
      <c r="E26" s="11">
        <f t="shared" si="4"/>
        <v>56</v>
      </c>
      <c r="F26" s="11">
        <v>0</v>
      </c>
      <c r="G26" s="11">
        <v>0</v>
      </c>
      <c r="H26" s="11">
        <f t="shared" si="5"/>
        <v>56</v>
      </c>
      <c r="I26" s="22"/>
    </row>
    <row r="27" spans="1:9" ht="27" customHeight="1">
      <c r="A27" s="11">
        <v>4</v>
      </c>
      <c r="B27" s="4" t="s">
        <v>5</v>
      </c>
      <c r="C27" s="11">
        <f>Jan!H27</f>
        <v>90</v>
      </c>
      <c r="D27" s="11">
        <v>0</v>
      </c>
      <c r="E27" s="11">
        <f t="shared" si="4"/>
        <v>90</v>
      </c>
      <c r="F27" s="11">
        <v>0</v>
      </c>
      <c r="G27" s="11">
        <v>0</v>
      </c>
      <c r="H27" s="11">
        <f t="shared" si="5"/>
        <v>90</v>
      </c>
      <c r="I27" s="22"/>
    </row>
    <row r="28" spans="1:9" ht="27" customHeight="1">
      <c r="A28" s="11">
        <v>5</v>
      </c>
      <c r="B28" s="4" t="s">
        <v>6</v>
      </c>
      <c r="C28" s="11">
        <f>Jan!H28</f>
        <v>81</v>
      </c>
      <c r="D28" s="11">
        <v>0</v>
      </c>
      <c r="E28" s="11">
        <f t="shared" si="4"/>
        <v>81</v>
      </c>
      <c r="F28" s="11">
        <v>0</v>
      </c>
      <c r="G28" s="11">
        <v>0</v>
      </c>
      <c r="H28" s="11">
        <f t="shared" si="5"/>
        <v>81</v>
      </c>
      <c r="I28" s="22"/>
    </row>
    <row r="29" spans="1:9" ht="27" customHeight="1">
      <c r="A29" s="11">
        <v>6</v>
      </c>
      <c r="B29" s="4" t="s">
        <v>7</v>
      </c>
      <c r="C29" s="11">
        <f>Jan!H29</f>
        <v>112</v>
      </c>
      <c r="D29" s="11">
        <v>0</v>
      </c>
      <c r="E29" s="11">
        <f t="shared" si="4"/>
        <v>112</v>
      </c>
      <c r="F29" s="11">
        <v>0</v>
      </c>
      <c r="G29" s="11">
        <v>0</v>
      </c>
      <c r="H29" s="11">
        <f t="shared" si="5"/>
        <v>112</v>
      </c>
      <c r="I29" s="22"/>
    </row>
    <row r="30" spans="1:9" ht="27" customHeight="1">
      <c r="A30" s="11">
        <v>7</v>
      </c>
      <c r="B30" s="4" t="s">
        <v>8</v>
      </c>
      <c r="C30" s="11">
        <f>Jan!H30</f>
        <v>68</v>
      </c>
      <c r="D30" s="11">
        <v>0</v>
      </c>
      <c r="E30" s="11">
        <f t="shared" si="4"/>
        <v>68</v>
      </c>
      <c r="F30" s="11">
        <v>0</v>
      </c>
      <c r="G30" s="11">
        <v>0</v>
      </c>
      <c r="H30" s="11">
        <f t="shared" si="5"/>
        <v>68</v>
      </c>
      <c r="I30" s="22"/>
    </row>
    <row r="31" spans="1:9" ht="27" customHeight="1">
      <c r="A31" s="11">
        <v>8</v>
      </c>
      <c r="B31" s="4" t="s">
        <v>9</v>
      </c>
      <c r="C31" s="11">
        <f>Jan!H31</f>
        <v>24</v>
      </c>
      <c r="D31" s="11">
        <v>0</v>
      </c>
      <c r="E31" s="11">
        <f t="shared" si="4"/>
        <v>24</v>
      </c>
      <c r="F31" s="11">
        <v>0</v>
      </c>
      <c r="G31" s="11">
        <v>0</v>
      </c>
      <c r="H31" s="11">
        <f t="shared" si="5"/>
        <v>24</v>
      </c>
      <c r="I31" s="22"/>
    </row>
    <row r="32" spans="1:9" ht="27" customHeight="1">
      <c r="A32" s="11">
        <v>9</v>
      </c>
      <c r="B32" s="4" t="s">
        <v>10</v>
      </c>
      <c r="C32" s="11">
        <f>Jan!H32</f>
        <v>26</v>
      </c>
      <c r="D32" s="11">
        <v>0</v>
      </c>
      <c r="E32" s="11">
        <f t="shared" si="4"/>
        <v>26</v>
      </c>
      <c r="F32" s="11">
        <v>0</v>
      </c>
      <c r="G32" s="11">
        <v>0</v>
      </c>
      <c r="H32" s="11">
        <f t="shared" si="5"/>
        <v>26</v>
      </c>
      <c r="I32" s="22"/>
    </row>
    <row r="33" spans="1:9" ht="27" customHeight="1">
      <c r="A33" s="11">
        <v>10</v>
      </c>
      <c r="B33" s="4" t="s">
        <v>11</v>
      </c>
      <c r="C33" s="11">
        <f>Jan!H33</f>
        <v>18</v>
      </c>
      <c r="D33" s="11">
        <v>0</v>
      </c>
      <c r="E33" s="11">
        <f t="shared" si="4"/>
        <v>18</v>
      </c>
      <c r="F33" s="11">
        <v>0</v>
      </c>
      <c r="G33" s="11">
        <v>0</v>
      </c>
      <c r="H33" s="11">
        <f t="shared" si="5"/>
        <v>18</v>
      </c>
      <c r="I33" s="22"/>
    </row>
    <row r="34" spans="1:9" ht="27" customHeight="1">
      <c r="A34" s="11">
        <v>11</v>
      </c>
      <c r="B34" s="4" t="s">
        <v>12</v>
      </c>
      <c r="C34" s="11">
        <f>Jan!H34</f>
        <v>21</v>
      </c>
      <c r="D34" s="11">
        <v>0</v>
      </c>
      <c r="E34" s="11">
        <f t="shared" si="4"/>
        <v>21</v>
      </c>
      <c r="F34" s="11">
        <v>0</v>
      </c>
      <c r="G34" s="11">
        <v>0</v>
      </c>
      <c r="H34" s="11">
        <f t="shared" si="5"/>
        <v>21</v>
      </c>
      <c r="I34" s="22"/>
    </row>
    <row r="35" spans="1:9" ht="27" customHeight="1">
      <c r="A35" s="4"/>
      <c r="B35" s="4" t="s">
        <v>13</v>
      </c>
      <c r="C35" s="11">
        <f>Jan!H35</f>
        <v>647</v>
      </c>
      <c r="D35" s="11">
        <v>0</v>
      </c>
      <c r="E35" s="11">
        <f t="shared" si="4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±êú²ÖÎã¾ÖÖ¸üß 2017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(•ÖÖ­Öê¾ÖÖ¸üß 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 ±êú²ÖÎã¾ÖÖ¸üß )</v>
      </c>
      <c r="G46" s="11" t="str">
        <f>G2</f>
        <v>±êú²ÖÎã¾ÖÖ¸üß  ü´Ö×Æü­µÖÖŸÖ ×­ÖúÖ»Öß úÖœü»Öê»Öê ¯Ö×¸ü“”êû¤ü</v>
      </c>
      <c r="H46" s="11" t="str">
        <f>H2</f>
        <v>´ÖÖÆêü ±êú²ÖÎã¾ÖÖ¸üß  2017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4</v>
      </c>
      <c r="D47" s="11">
        <v>5</v>
      </c>
      <c r="E47" s="11">
        <v>6</v>
      </c>
      <c r="F47" s="11">
        <v>7</v>
      </c>
      <c r="G47" s="11">
        <v>8</v>
      </c>
      <c r="H47" s="11">
        <v>9</v>
      </c>
      <c r="I47" s="22"/>
    </row>
    <row r="48" spans="1:9">
      <c r="C48">
        <f>Jan!H48</f>
        <v>1816</v>
      </c>
      <c r="D48">
        <f t="shared" ref="D48:H48" si="6">SUM(D16+D35)</f>
        <v>0</v>
      </c>
      <c r="E48">
        <f t="shared" si="6"/>
        <v>1816</v>
      </c>
      <c r="F48">
        <f t="shared" si="6"/>
        <v>0</v>
      </c>
      <c r="G48">
        <f t="shared" si="6"/>
        <v>0</v>
      </c>
      <c r="H48">
        <f t="shared" si="6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±êú²ÖÎã¾ÖÖ¸üß 2017</v>
      </c>
    </row>
    <row r="76" spans="1:8" ht="105">
      <c r="A76" s="63" t="str">
        <f ca="1">Feb!A76</f>
        <v>†.Îú.</v>
      </c>
      <c r="B76" s="63" t="s">
        <v>69</v>
      </c>
      <c r="C76" s="63" t="str">
        <f>C2</f>
        <v>´ÖÖÖß»Ö ´Ö×Æü­µÖÖŸÖß»Ö (•ÖÖ­Öê¾ÖÖ¸üß 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 ±êú²ÖÎã¾ÖÖ¸üß )</v>
      </c>
      <c r="G76" s="63" t="str">
        <f>G2</f>
        <v>±êú²ÖÎã¾ÖÖ¸üß  ü´Ö×Æü­µÖÖŸÖ ×­ÖúÖ»Öß úÖœü»Öê»Öê ¯Ö×¸ü“”êû¤ü</v>
      </c>
      <c r="H76" s="63" t="str">
        <f>H2</f>
        <v>´ÖÖÆêü ±êú²ÖÎã¾ÖÖ¸üß  2017 †Öê¸ü ¯ÖÏ»ÖÓ×²ÖŸÖ ¯Ö×¸ü“”êû¤ü</v>
      </c>
    </row>
    <row r="77" spans="1:8" ht="24">
      <c r="A77" s="11">
        <f ca="1">Feb!A77</f>
        <v>1</v>
      </c>
      <c r="B77" s="11">
        <f ca="1">Feb!B77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Jan!H78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Jan!H79</f>
        <v>15</v>
      </c>
      <c r="D79" s="11">
        <v>0</v>
      </c>
      <c r="E79" s="11">
        <f t="shared" ref="E79:E87" si="7">SUM(C79:D79)</f>
        <v>15</v>
      </c>
      <c r="F79" s="11">
        <v>0</v>
      </c>
      <c r="G79" s="11">
        <v>0</v>
      </c>
      <c r="H79" s="11">
        <f t="shared" ref="H79:H88" si="8">SUM(E79-G79)</f>
        <v>15</v>
      </c>
    </row>
    <row r="80" spans="1:8" ht="24">
      <c r="A80" s="11">
        <v>3</v>
      </c>
      <c r="B80" s="4" t="s">
        <v>4</v>
      </c>
      <c r="C80" s="11">
        <f>Jan!H80</f>
        <v>21</v>
      </c>
      <c r="D80" s="11">
        <v>0</v>
      </c>
      <c r="E80" s="11">
        <f t="shared" si="7"/>
        <v>21</v>
      </c>
      <c r="F80" s="11">
        <v>0</v>
      </c>
      <c r="G80" s="11">
        <v>0</v>
      </c>
      <c r="H80" s="11">
        <f t="shared" si="8"/>
        <v>21</v>
      </c>
    </row>
    <row r="81" spans="1:8" ht="24">
      <c r="A81" s="11">
        <v>4</v>
      </c>
      <c r="B81" s="4" t="s">
        <v>5</v>
      </c>
      <c r="C81" s="11">
        <f>Jan!H81</f>
        <v>29</v>
      </c>
      <c r="D81" s="11">
        <v>0</v>
      </c>
      <c r="E81" s="11">
        <f t="shared" si="7"/>
        <v>29</v>
      </c>
      <c r="F81" s="11">
        <v>0</v>
      </c>
      <c r="G81" s="11">
        <v>0</v>
      </c>
      <c r="H81" s="11">
        <f t="shared" si="8"/>
        <v>29</v>
      </c>
    </row>
    <row r="82" spans="1:8" ht="24">
      <c r="A82" s="11">
        <v>5</v>
      </c>
      <c r="B82" s="4" t="s">
        <v>6</v>
      </c>
      <c r="C82" s="11">
        <f>Jan!H82</f>
        <v>12</v>
      </c>
      <c r="D82" s="11">
        <v>0</v>
      </c>
      <c r="E82" s="11">
        <f t="shared" si="7"/>
        <v>12</v>
      </c>
      <c r="F82" s="11">
        <v>0</v>
      </c>
      <c r="G82" s="11">
        <v>0</v>
      </c>
      <c r="H82" s="11">
        <f t="shared" si="8"/>
        <v>12</v>
      </c>
    </row>
    <row r="83" spans="1:8" ht="24">
      <c r="A83" s="11">
        <v>6</v>
      </c>
      <c r="B83" s="4" t="s">
        <v>7</v>
      </c>
      <c r="C83" s="11">
        <f>Jan!H83</f>
        <v>15</v>
      </c>
      <c r="D83" s="11">
        <v>0</v>
      </c>
      <c r="E83" s="11">
        <f t="shared" si="7"/>
        <v>15</v>
      </c>
      <c r="F83" s="11">
        <v>0</v>
      </c>
      <c r="G83" s="11">
        <v>0</v>
      </c>
      <c r="H83" s="11">
        <f t="shared" si="8"/>
        <v>15</v>
      </c>
    </row>
    <row r="84" spans="1:8" ht="24">
      <c r="A84" s="11">
        <v>7</v>
      </c>
      <c r="B84" s="4" t="s">
        <v>8</v>
      </c>
      <c r="C84" s="11">
        <f>Jan!H84</f>
        <v>30</v>
      </c>
      <c r="D84" s="11">
        <v>0</v>
      </c>
      <c r="E84" s="11">
        <f t="shared" si="7"/>
        <v>30</v>
      </c>
      <c r="F84" s="11">
        <v>0</v>
      </c>
      <c r="G84" s="11">
        <v>0</v>
      </c>
      <c r="H84" s="11">
        <f t="shared" si="8"/>
        <v>30</v>
      </c>
    </row>
    <row r="85" spans="1:8" ht="24">
      <c r="A85" s="11">
        <v>8</v>
      </c>
      <c r="B85" s="4" t="s">
        <v>9</v>
      </c>
      <c r="C85" s="11">
        <f>Jan!H85</f>
        <v>15</v>
      </c>
      <c r="D85" s="11">
        <v>0</v>
      </c>
      <c r="E85" s="11">
        <f t="shared" si="7"/>
        <v>15</v>
      </c>
      <c r="F85" s="11">
        <v>0</v>
      </c>
      <c r="G85" s="11">
        <v>0</v>
      </c>
      <c r="H85" s="11">
        <f t="shared" si="8"/>
        <v>15</v>
      </c>
    </row>
    <row r="86" spans="1:8" ht="24">
      <c r="A86" s="11">
        <v>9</v>
      </c>
      <c r="B86" s="4" t="s">
        <v>10</v>
      </c>
      <c r="C86" s="11">
        <f>Jan!H86</f>
        <v>11</v>
      </c>
      <c r="D86" s="11">
        <v>0</v>
      </c>
      <c r="E86" s="11">
        <f t="shared" si="7"/>
        <v>11</v>
      </c>
      <c r="F86" s="11">
        <v>0</v>
      </c>
      <c r="G86" s="11">
        <v>0</v>
      </c>
      <c r="H86" s="11">
        <f t="shared" si="8"/>
        <v>11</v>
      </c>
    </row>
    <row r="87" spans="1:8" ht="24">
      <c r="A87" s="11">
        <v>10</v>
      </c>
      <c r="B87" s="4" t="s">
        <v>11</v>
      </c>
      <c r="C87" s="11">
        <f>Jan!H87</f>
        <v>9</v>
      </c>
      <c r="D87" s="11">
        <v>0</v>
      </c>
      <c r="E87" s="11">
        <f t="shared" si="7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Jan!H88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8"/>
        <v>21</v>
      </c>
    </row>
    <row r="89" spans="1:8" ht="24">
      <c r="A89" s="4"/>
      <c r="B89" s="4" t="s">
        <v>13</v>
      </c>
      <c r="C89" s="11">
        <f>Jan!H89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±êú²ÖÎã¾ÖÖ¸üß 2017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9">C76</f>
        <v>´ÖÖÖß»Ö ´Ö×Æü­µÖÖŸÖß»Ö (•ÖÖ­Öê¾ÖÖ¸üß ) ¯ÖÏ»ÖÓ×²ÖŸÖ ¯Ö×¸ü“”êû¤ü</v>
      </c>
      <c r="D99" s="11" t="str">
        <f>D76</f>
        <v>­Ö¾Öß­Ö †Ö»Öê»Öê ¯Ö×¸ü“”êû¤ü</v>
      </c>
      <c r="E99" s="11" t="str">
        <f t="shared" si="9"/>
        <v>‹ãúÖ ¯ÖÏ»ÖÓ×²ÖŸÖ ¯Ö×¸ü“”êû¤ü</v>
      </c>
      <c r="F99" s="11" t="str">
        <f t="shared" si="9"/>
        <v>†­Öã¯ÖÖ»Ö­Ö ÃÖÖ¤ü¸ü êú»Öê»Öê ¯Ö×¸ü“”êû¤ü ( ±êú²ÖÎã¾ÖÖ¸üß )</v>
      </c>
      <c r="G99" s="11" t="str">
        <f t="shared" si="9"/>
        <v>±êú²ÖÎã¾ÖÖ¸üß  ü´Ö×Æü­µÖÖŸÖ ×­ÖúÖ»Öß úÖœü»Öê»Öê ¯Ö×¸ü“”êû¤ü</v>
      </c>
      <c r="H99" s="11" t="str">
        <f>H76</f>
        <v>´ÖÖÆêü ±êú²ÖÎã¾ÖÖ¸üß  2017 †Öê¸ü ¯ÖÏ»ÖÓ×²ÖŸÖ ¯Ö×¸ü“”êû¤ü</v>
      </c>
    </row>
    <row r="100" spans="1:8" ht="24">
      <c r="A100" s="11">
        <f ca="1">A77</f>
        <v>1</v>
      </c>
      <c r="B100" s="11">
        <f t="shared" ref="B100" ca="1" si="10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Jan!H101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Jan!H102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1">SUM(E102-G102)</f>
        <v>16</v>
      </c>
    </row>
    <row r="103" spans="1:8" ht="24">
      <c r="A103" s="11">
        <v>3</v>
      </c>
      <c r="B103" s="4" t="s">
        <v>16</v>
      </c>
      <c r="C103" s="11">
        <f>Jan!H103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1"/>
        <v>12</v>
      </c>
    </row>
    <row r="104" spans="1:8" ht="24">
      <c r="A104" s="11">
        <v>4</v>
      </c>
      <c r="B104" s="4" t="s">
        <v>17</v>
      </c>
      <c r="C104" s="11">
        <f>Jan!H104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1"/>
        <v>18</v>
      </c>
    </row>
    <row r="105" spans="1:8" ht="24">
      <c r="A105" s="11">
        <v>5</v>
      </c>
      <c r="B105" s="4" t="s">
        <v>18</v>
      </c>
      <c r="C105" s="11">
        <f>Jan!H105</f>
        <v>9</v>
      </c>
      <c r="D105" s="11">
        <v>0</v>
      </c>
      <c r="E105" s="11">
        <f t="shared" ref="E105:E113" si="12">SUM(C105:D105)</f>
        <v>9</v>
      </c>
      <c r="F105" s="11">
        <v>0</v>
      </c>
      <c r="G105" s="11">
        <v>0</v>
      </c>
      <c r="H105" s="11">
        <f t="shared" si="11"/>
        <v>9</v>
      </c>
    </row>
    <row r="106" spans="1:8" ht="24">
      <c r="A106" s="11">
        <v>6</v>
      </c>
      <c r="B106" s="4" t="s">
        <v>19</v>
      </c>
      <c r="C106" s="11">
        <f>Jan!H106</f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7</v>
      </c>
      <c r="B107" s="4" t="s">
        <v>20</v>
      </c>
      <c r="C107" s="11">
        <f>Jan!H107</f>
        <v>24</v>
      </c>
      <c r="D107" s="11">
        <v>0</v>
      </c>
      <c r="E107" s="11">
        <f t="shared" si="12"/>
        <v>24</v>
      </c>
      <c r="F107" s="11">
        <v>0</v>
      </c>
      <c r="G107" s="11">
        <v>0</v>
      </c>
      <c r="H107" s="11">
        <f t="shared" si="11"/>
        <v>24</v>
      </c>
    </row>
    <row r="108" spans="1:8" ht="24">
      <c r="A108" s="11">
        <v>8</v>
      </c>
      <c r="B108" s="4" t="s">
        <v>33</v>
      </c>
      <c r="C108" s="11">
        <f>Jan!H108</f>
        <v>9</v>
      </c>
      <c r="D108" s="11">
        <v>0</v>
      </c>
      <c r="E108" s="11">
        <f t="shared" si="12"/>
        <v>9</v>
      </c>
      <c r="F108" s="11">
        <v>0</v>
      </c>
      <c r="G108" s="11">
        <v>0</v>
      </c>
      <c r="H108" s="11">
        <f t="shared" si="11"/>
        <v>9</v>
      </c>
    </row>
    <row r="109" spans="1:8" ht="24">
      <c r="A109" s="11">
        <v>9</v>
      </c>
      <c r="B109" s="4" t="s">
        <v>34</v>
      </c>
      <c r="C109" s="11">
        <f>Jan!H109</f>
        <v>4</v>
      </c>
      <c r="D109" s="11">
        <v>0</v>
      </c>
      <c r="E109" s="11">
        <f t="shared" si="12"/>
        <v>4</v>
      </c>
      <c r="F109" s="11">
        <v>0</v>
      </c>
      <c r="G109" s="11">
        <v>0</v>
      </c>
      <c r="H109" s="11">
        <f t="shared" si="11"/>
        <v>4</v>
      </c>
    </row>
    <row r="110" spans="1:8" ht="24">
      <c r="A110" s="11">
        <v>10</v>
      </c>
      <c r="B110" s="4" t="s">
        <v>71</v>
      </c>
      <c r="C110" s="11">
        <f>Jan!H110</f>
        <v>27</v>
      </c>
      <c r="D110" s="11">
        <v>0</v>
      </c>
      <c r="E110" s="11">
        <f t="shared" si="12"/>
        <v>27</v>
      </c>
      <c r="F110" s="11">
        <v>0</v>
      </c>
      <c r="G110" s="11">
        <v>0</v>
      </c>
      <c r="H110" s="11">
        <f t="shared" si="11"/>
        <v>27</v>
      </c>
    </row>
    <row r="111" spans="1:8" ht="24">
      <c r="A111" s="11">
        <v>11</v>
      </c>
      <c r="B111" s="4" t="s">
        <v>35</v>
      </c>
      <c r="C111" s="11">
        <f>Jan!H111</f>
        <v>45</v>
      </c>
      <c r="D111" s="11">
        <v>0</v>
      </c>
      <c r="E111" s="11">
        <f t="shared" si="12"/>
        <v>45</v>
      </c>
      <c r="F111" s="11">
        <v>0</v>
      </c>
      <c r="G111" s="11">
        <v>0</v>
      </c>
      <c r="H111" s="11">
        <f t="shared" si="11"/>
        <v>45</v>
      </c>
    </row>
    <row r="112" spans="1:8" ht="24">
      <c r="A112" s="11">
        <v>12</v>
      </c>
      <c r="B112" s="4" t="s">
        <v>36</v>
      </c>
      <c r="C112" s="11">
        <f>Jan!H112</f>
        <v>38</v>
      </c>
      <c r="D112" s="11">
        <v>0</v>
      </c>
      <c r="E112" s="11">
        <f t="shared" si="12"/>
        <v>38</v>
      </c>
      <c r="F112" s="11">
        <v>0</v>
      </c>
      <c r="G112" s="11">
        <v>0</v>
      </c>
      <c r="H112" s="11">
        <f t="shared" si="11"/>
        <v>38</v>
      </c>
    </row>
    <row r="113" spans="1:8" ht="24">
      <c r="A113" s="11"/>
      <c r="B113" s="4" t="s">
        <v>13</v>
      </c>
      <c r="C113" s="11">
        <f>Jan!H113</f>
        <v>236</v>
      </c>
      <c r="D113" s="11">
        <f>SUM(D101:D112)</f>
        <v>0</v>
      </c>
      <c r="E113" s="11">
        <f t="shared" si="12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±êú²ÖÎã¾ÖÖ¸üß 2017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(•ÖÖ­Öê¾ÖÖ¸üß 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 ±êú²ÖÎã¾ÖÖ¸üß )</v>
      </c>
      <c r="G123" s="133" t="str">
        <f>G76</f>
        <v>±êú²ÖÎã¾ÖÖ¸üß  ü´Ö×Æü­µÖÖŸÖ ×­ÖúÖ»Öß úÖœü»Öê»Öê ¯Ö×¸ü“”êû¤ü</v>
      </c>
      <c r="H123" s="133" t="str">
        <f>H76</f>
        <v>´ÖÖÆêü ±êú²ÖÎã¾ÖÖ¸üß  2017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Jan!H125</f>
        <v>475</v>
      </c>
      <c r="D125" s="6">
        <f t="shared" ref="D125:H125" si="13">SUM(D89+D113)</f>
        <v>0</v>
      </c>
      <c r="E125" s="6">
        <f t="shared" si="13"/>
        <v>475</v>
      </c>
      <c r="F125" s="6">
        <f t="shared" si="13"/>
        <v>0</v>
      </c>
      <c r="G125" s="6">
        <f t="shared" si="13"/>
        <v>0</v>
      </c>
      <c r="H125" s="6">
        <f t="shared" si="13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±êú²ÖÎã¾ÖÖ¸üß 2017</v>
      </c>
    </row>
    <row r="157" spans="1:8" ht="105">
      <c r="A157" s="63" t="str">
        <f ca="1">Feb!A157</f>
        <v>†.Îú.</v>
      </c>
      <c r="B157" s="63" t="s">
        <v>69</v>
      </c>
      <c r="C157" s="63" t="str">
        <f>C2</f>
        <v>´ÖÖÖß»Ö ´Ö×Æü­µÖÖŸÖß»Ö (•ÖÖ­Öê¾ÖÖ¸üß 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 ±êú²ÖÎã¾ÖÖ¸üß )</v>
      </c>
      <c r="G157" s="63" t="str">
        <f>G2</f>
        <v>±êú²ÖÎã¾ÖÖ¸üß  ü´Ö×Æü­µÖÖŸÖ ×­ÖúÖ»Öß úÖœü»Öê»Öê ¯Ö×¸ü“”êû¤ü</v>
      </c>
      <c r="H157" s="63" t="str">
        <f>H2</f>
        <v>´ÖÖÆêü ±êú²ÖÎã¾ÖÖ¸üß  2017 †Öê¸ü ¯ÖÏ»ÖÓ×²ÖŸÖ ¯Ö×¸ü“”êû¤ü</v>
      </c>
    </row>
    <row r="158" spans="1:8" ht="18.75">
      <c r="A158" s="33">
        <f ca="1">Feb!A158</f>
        <v>1</v>
      </c>
      <c r="B158" s="33">
        <f ca="1">Feb!B158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Jan!H159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Jan!H160</f>
        <v>235</v>
      </c>
      <c r="D160" s="11">
        <v>0</v>
      </c>
      <c r="E160" s="11">
        <f t="shared" ref="E160:E170" si="14">SUM(C160+D160)</f>
        <v>235</v>
      </c>
      <c r="F160" s="11">
        <v>0</v>
      </c>
      <c r="G160" s="11">
        <v>0</v>
      </c>
      <c r="H160" s="11">
        <f t="shared" ref="H160:H169" si="15">SUM(E160-G160)</f>
        <v>235</v>
      </c>
    </row>
    <row r="161" spans="1:8" ht="24">
      <c r="A161" s="11">
        <v>3</v>
      </c>
      <c r="B161" s="4" t="s">
        <v>4</v>
      </c>
      <c r="C161" s="11">
        <f>Jan!H161</f>
        <v>167</v>
      </c>
      <c r="D161" s="11">
        <v>0</v>
      </c>
      <c r="E161" s="11">
        <f t="shared" si="14"/>
        <v>167</v>
      </c>
      <c r="F161" s="11">
        <v>0</v>
      </c>
      <c r="G161" s="11">
        <v>0</v>
      </c>
      <c r="H161" s="11">
        <f t="shared" si="15"/>
        <v>167</v>
      </c>
    </row>
    <row r="162" spans="1:8" ht="24">
      <c r="A162" s="11">
        <v>4</v>
      </c>
      <c r="B162" s="4" t="s">
        <v>5</v>
      </c>
      <c r="C162" s="11">
        <f>Jan!H162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5"/>
        <v>93</v>
      </c>
    </row>
    <row r="163" spans="1:8" ht="24">
      <c r="A163" s="11">
        <v>5</v>
      </c>
      <c r="B163" s="4" t="s">
        <v>6</v>
      </c>
      <c r="C163" s="11">
        <f>Jan!H163</f>
        <v>124</v>
      </c>
      <c r="D163" s="11">
        <v>0</v>
      </c>
      <c r="E163" s="11">
        <f t="shared" si="14"/>
        <v>124</v>
      </c>
      <c r="F163" s="11">
        <v>0</v>
      </c>
      <c r="G163" s="11">
        <v>0</v>
      </c>
      <c r="H163" s="11">
        <f t="shared" si="15"/>
        <v>124</v>
      </c>
    </row>
    <row r="164" spans="1:8" ht="24">
      <c r="A164" s="11">
        <v>6</v>
      </c>
      <c r="B164" s="4" t="s">
        <v>7</v>
      </c>
      <c r="C164" s="11">
        <f>Jan!H164</f>
        <v>263</v>
      </c>
      <c r="D164" s="11">
        <v>0</v>
      </c>
      <c r="E164" s="11">
        <f t="shared" si="14"/>
        <v>263</v>
      </c>
      <c r="F164" s="11">
        <v>0</v>
      </c>
      <c r="G164" s="11">
        <v>0</v>
      </c>
      <c r="H164" s="11">
        <f t="shared" si="15"/>
        <v>263</v>
      </c>
    </row>
    <row r="165" spans="1:8" ht="24">
      <c r="A165" s="11">
        <v>7</v>
      </c>
      <c r="B165" s="4" t="s">
        <v>8</v>
      </c>
      <c r="C165" s="11">
        <f>Jan!H165</f>
        <v>317</v>
      </c>
      <c r="D165" s="11">
        <v>0</v>
      </c>
      <c r="E165" s="11">
        <f t="shared" si="14"/>
        <v>317</v>
      </c>
      <c r="F165" s="11">
        <v>0</v>
      </c>
      <c r="G165" s="11">
        <v>0</v>
      </c>
      <c r="H165" s="11">
        <f t="shared" si="15"/>
        <v>317</v>
      </c>
    </row>
    <row r="166" spans="1:8" ht="24">
      <c r="A166" s="11">
        <v>8</v>
      </c>
      <c r="B166" s="4" t="s">
        <v>9</v>
      </c>
      <c r="C166" s="11">
        <f>Jan!H166</f>
        <v>360</v>
      </c>
      <c r="D166" s="11">
        <v>0</v>
      </c>
      <c r="E166" s="11">
        <f t="shared" si="14"/>
        <v>360</v>
      </c>
      <c r="F166" s="11">
        <v>0</v>
      </c>
      <c r="G166" s="11">
        <v>0</v>
      </c>
      <c r="H166" s="11">
        <f t="shared" si="15"/>
        <v>360</v>
      </c>
    </row>
    <row r="167" spans="1:8" ht="24">
      <c r="A167" s="11">
        <v>9</v>
      </c>
      <c r="B167" s="4" t="s">
        <v>10</v>
      </c>
      <c r="C167" s="11">
        <f>Jan!H167</f>
        <v>172</v>
      </c>
      <c r="D167" s="11">
        <v>0</v>
      </c>
      <c r="E167" s="11">
        <f t="shared" si="14"/>
        <v>172</v>
      </c>
      <c r="F167" s="11">
        <v>0</v>
      </c>
      <c r="G167" s="11">
        <v>0</v>
      </c>
      <c r="H167" s="11">
        <f t="shared" si="15"/>
        <v>172</v>
      </c>
    </row>
    <row r="168" spans="1:8" ht="24">
      <c r="A168" s="11">
        <v>10</v>
      </c>
      <c r="B168" s="4" t="s">
        <v>11</v>
      </c>
      <c r="C168" s="11">
        <f>Jan!H168</f>
        <v>109</v>
      </c>
      <c r="D168" s="11">
        <v>0</v>
      </c>
      <c r="E168" s="11">
        <f t="shared" si="14"/>
        <v>109</v>
      </c>
      <c r="F168" s="11">
        <v>0</v>
      </c>
      <c r="G168" s="11">
        <v>0</v>
      </c>
      <c r="H168" s="11">
        <f t="shared" si="15"/>
        <v>109</v>
      </c>
    </row>
    <row r="169" spans="1:8" ht="24">
      <c r="A169" s="11">
        <v>11</v>
      </c>
      <c r="B169" s="4" t="s">
        <v>12</v>
      </c>
      <c r="C169" s="11">
        <f>Jan!H169</f>
        <v>193</v>
      </c>
      <c r="D169" s="11">
        <v>0</v>
      </c>
      <c r="E169" s="11">
        <f t="shared" si="14"/>
        <v>193</v>
      </c>
      <c r="F169" s="11">
        <v>0</v>
      </c>
      <c r="G169" s="11">
        <v>0</v>
      </c>
      <c r="H169" s="11">
        <f t="shared" si="15"/>
        <v>193</v>
      </c>
    </row>
    <row r="170" spans="1:8" ht="24">
      <c r="A170" s="4"/>
      <c r="B170" s="4" t="s">
        <v>13</v>
      </c>
      <c r="C170" s="11">
        <f>Jan!H170</f>
        <v>2365</v>
      </c>
      <c r="D170" s="10">
        <f>SUM(D159:D169)</f>
        <v>0</v>
      </c>
      <c r="E170" s="11">
        <f t="shared" si="14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>H156</f>
        <v>±êú²ÖÎã¾ÖÖ¸üß 2017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6">C157</f>
        <v>´ÖÖÖß»Ö ´Ö×Æü­µÖÖŸÖß»Ö (•ÖÖ­Öê¾ÖÖ¸üß ) ¯ÖÏ»ÖÓ×²ÖŸÖ ¯Ö×¸ü“”êû¤ü</v>
      </c>
      <c r="D181" s="63" t="str">
        <f t="shared" si="16"/>
        <v>­Ö¾Öß­Ö †Ö»Öê»Öê ¯Ö×¸ü“”êû¤ü</v>
      </c>
      <c r="E181" s="63" t="str">
        <f t="shared" si="16"/>
        <v>‹ãúÖ ¯ÖÏ»ÖÓ×²ÖŸÖ ¯Ö×¸ü“”êû¤ü</v>
      </c>
      <c r="F181" s="63" t="str">
        <f t="shared" si="16"/>
        <v>†­Öã¯ÖÖ»Ö­Ö ÃÖÖ¤ü¸ü êú»Öê»Öê ¯Ö×¸ü“”êû¤ü ( ±êú²ÖÎã¾ÖÖ¸üß )</v>
      </c>
      <c r="G181" s="63" t="str">
        <f t="shared" si="16"/>
        <v>±êú²ÖÎã¾ÖÖ¸üß  ü´Ö×Æü­µÖÖŸÖ ×­ÖúÖ»Öß úÖœü»Öê»Öê ¯Ö×¸ü“”êû¤ü</v>
      </c>
      <c r="H181" s="63" t="str">
        <f t="shared" si="16"/>
        <v>´ÖÖÆêü ±êú²ÖÎã¾ÖÖ¸üß  2017 †Öê¸ü ¯ÖÏ»ÖÓ×²ÖŸÖ ¯Ö×¸ü“”êû¤ü</v>
      </c>
    </row>
    <row r="182" spans="1:8" ht="24">
      <c r="A182" s="11">
        <f ca="1">A158</f>
        <v>1</v>
      </c>
      <c r="B182" s="11">
        <f t="shared" ref="B182" ca="1" si="17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Jan!H183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Jan!H184</f>
        <v>665</v>
      </c>
      <c r="D184" s="11">
        <v>0</v>
      </c>
      <c r="E184" s="11">
        <f t="shared" ref="E184:E195" si="18">SUM(C184+D184)</f>
        <v>665</v>
      </c>
      <c r="F184" s="11">
        <v>0</v>
      </c>
      <c r="G184" s="11">
        <v>0</v>
      </c>
      <c r="H184" s="11">
        <f t="shared" ref="H184:H194" si="19">SUM(E184-G184)</f>
        <v>665</v>
      </c>
    </row>
    <row r="185" spans="1:8" ht="24">
      <c r="A185" s="11">
        <v>3</v>
      </c>
      <c r="B185" s="4" t="s">
        <v>16</v>
      </c>
      <c r="C185" s="11">
        <f>Jan!H185</f>
        <v>786</v>
      </c>
      <c r="D185" s="11">
        <v>0</v>
      </c>
      <c r="E185" s="11">
        <f t="shared" si="18"/>
        <v>786</v>
      </c>
      <c r="F185" s="11">
        <v>0</v>
      </c>
      <c r="G185" s="11">
        <v>0</v>
      </c>
      <c r="H185" s="11">
        <f t="shared" si="19"/>
        <v>786</v>
      </c>
    </row>
    <row r="186" spans="1:8" ht="24">
      <c r="A186" s="11">
        <v>4</v>
      </c>
      <c r="B186" s="4" t="s">
        <v>17</v>
      </c>
      <c r="C186" s="11">
        <f>Jan!H186</f>
        <v>1055</v>
      </c>
      <c r="D186" s="11">
        <v>0</v>
      </c>
      <c r="E186" s="11">
        <f t="shared" si="18"/>
        <v>1055</v>
      </c>
      <c r="F186" s="11">
        <v>0</v>
      </c>
      <c r="G186" s="11">
        <v>0</v>
      </c>
      <c r="H186" s="11">
        <f t="shared" si="19"/>
        <v>1055</v>
      </c>
    </row>
    <row r="187" spans="1:8" ht="24">
      <c r="A187" s="11">
        <v>5</v>
      </c>
      <c r="B187" s="4" t="s">
        <v>18</v>
      </c>
      <c r="C187" s="11">
        <f>Jan!H187</f>
        <v>476</v>
      </c>
      <c r="D187" s="11">
        <v>0</v>
      </c>
      <c r="E187" s="11">
        <f t="shared" si="18"/>
        <v>476</v>
      </c>
      <c r="F187" s="11">
        <v>0</v>
      </c>
      <c r="G187" s="11">
        <v>0</v>
      </c>
      <c r="H187" s="11">
        <f t="shared" si="19"/>
        <v>476</v>
      </c>
    </row>
    <row r="188" spans="1:8" ht="24">
      <c r="A188" s="11">
        <v>6</v>
      </c>
      <c r="B188" s="4" t="s">
        <v>19</v>
      </c>
      <c r="C188" s="11">
        <f>Jan!H188</f>
        <v>1149</v>
      </c>
      <c r="D188" s="11">
        <v>0</v>
      </c>
      <c r="E188" s="11">
        <f t="shared" si="18"/>
        <v>1149</v>
      </c>
      <c r="F188" s="11">
        <v>0</v>
      </c>
      <c r="G188" s="11">
        <v>0</v>
      </c>
      <c r="H188" s="11">
        <f t="shared" si="19"/>
        <v>1149</v>
      </c>
    </row>
    <row r="189" spans="1:8" ht="24">
      <c r="A189" s="11">
        <v>7</v>
      </c>
      <c r="B189" s="4" t="s">
        <v>20</v>
      </c>
      <c r="C189" s="11">
        <f>Jan!H189</f>
        <v>787</v>
      </c>
      <c r="D189" s="11">
        <v>0</v>
      </c>
      <c r="E189" s="11">
        <f t="shared" si="18"/>
        <v>787</v>
      </c>
      <c r="F189" s="11">
        <v>0</v>
      </c>
      <c r="G189" s="11">
        <v>0</v>
      </c>
      <c r="H189" s="11">
        <f t="shared" si="19"/>
        <v>787</v>
      </c>
    </row>
    <row r="190" spans="1:8" ht="24">
      <c r="A190" s="11">
        <v>8</v>
      </c>
      <c r="B190" s="4" t="s">
        <v>21</v>
      </c>
      <c r="C190" s="11">
        <f>Jan!H190</f>
        <v>84</v>
      </c>
      <c r="D190" s="11">
        <v>0</v>
      </c>
      <c r="E190" s="11">
        <f t="shared" si="18"/>
        <v>84</v>
      </c>
      <c r="F190" s="11">
        <v>0</v>
      </c>
      <c r="G190" s="11">
        <v>0</v>
      </c>
      <c r="H190" s="11">
        <f t="shared" si="19"/>
        <v>84</v>
      </c>
    </row>
    <row r="191" spans="1:8" ht="24">
      <c r="A191" s="11">
        <v>9</v>
      </c>
      <c r="B191" s="4" t="s">
        <v>22</v>
      </c>
      <c r="C191" s="11">
        <f>Jan!H191</f>
        <v>252</v>
      </c>
      <c r="D191" s="11">
        <v>0</v>
      </c>
      <c r="E191" s="11">
        <f t="shared" si="18"/>
        <v>252</v>
      </c>
      <c r="F191" s="11">
        <v>0</v>
      </c>
      <c r="G191" s="11">
        <v>0</v>
      </c>
      <c r="H191" s="11">
        <f t="shared" si="19"/>
        <v>252</v>
      </c>
    </row>
    <row r="192" spans="1:8" ht="24">
      <c r="A192" s="11">
        <v>10</v>
      </c>
      <c r="B192" s="4" t="s">
        <v>70</v>
      </c>
      <c r="C192" s="11">
        <f>Jan!H192</f>
        <v>887</v>
      </c>
      <c r="D192" s="11">
        <v>0</v>
      </c>
      <c r="E192" s="11">
        <f t="shared" si="18"/>
        <v>887</v>
      </c>
      <c r="F192" s="11">
        <v>0</v>
      </c>
      <c r="G192" s="11">
        <v>0</v>
      </c>
      <c r="H192" s="11">
        <f t="shared" si="19"/>
        <v>887</v>
      </c>
    </row>
    <row r="193" spans="1:8" ht="24">
      <c r="A193" s="11">
        <v>11</v>
      </c>
      <c r="B193" s="4" t="s">
        <v>24</v>
      </c>
      <c r="C193" s="11">
        <f>Jan!H193</f>
        <v>264</v>
      </c>
      <c r="D193" s="11">
        <v>0</v>
      </c>
      <c r="E193" s="11">
        <f t="shared" si="18"/>
        <v>264</v>
      </c>
      <c r="F193" s="11">
        <v>0</v>
      </c>
      <c r="G193" s="11">
        <v>0</v>
      </c>
      <c r="H193" s="11">
        <f t="shared" si="19"/>
        <v>264</v>
      </c>
    </row>
    <row r="194" spans="1:8" ht="24">
      <c r="A194" s="11">
        <v>12</v>
      </c>
      <c r="B194" s="4" t="s">
        <v>25</v>
      </c>
      <c r="C194" s="11">
        <f>Jan!H194</f>
        <v>417</v>
      </c>
      <c r="D194" s="11">
        <v>0</v>
      </c>
      <c r="E194" s="11">
        <f t="shared" si="18"/>
        <v>417</v>
      </c>
      <c r="F194" s="11">
        <v>0</v>
      </c>
      <c r="G194" s="11">
        <v>0</v>
      </c>
      <c r="H194" s="11">
        <f t="shared" si="19"/>
        <v>417</v>
      </c>
    </row>
    <row r="195" spans="1:8" ht="24">
      <c r="A195" s="11"/>
      <c r="B195" s="4" t="s">
        <v>13</v>
      </c>
      <c r="C195" s="10">
        <f>SUM(C183:C194)</f>
        <v>7892</v>
      </c>
      <c r="D195" s="10">
        <f>SUM(D183:D194)</f>
        <v>0</v>
      </c>
      <c r="E195" s="11">
        <f t="shared" si="18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>H156</f>
        <v>±êú²ÖÎã¾ÖÖ¸üß 2017</v>
      </c>
    </row>
    <row r="207" spans="1:8">
      <c r="A207" s="133" t="s">
        <v>0</v>
      </c>
      <c r="B207" s="133" t="s">
        <v>27</v>
      </c>
      <c r="C207" s="133" t="str">
        <f t="shared" ref="C207" si="20">C157</f>
        <v>´ÖÖÖß»Ö ´Ö×Æü­µÖÖŸÖß»Ö (•ÖÖ­Öê¾ÖÖ¸üß 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 ±êú²ÖÎã¾ÖÖ¸üß )</v>
      </c>
      <c r="G207" s="133" t="str">
        <f>G157</f>
        <v>±êú²ÖÎã¾ÖÖ¸üß  ü´Ö×Æü­µÖÖŸÖ ×­ÖúÖ»Öß úÖœü»Öê»Öê ¯Ö×¸ü“”êû¤ü</v>
      </c>
      <c r="H207" s="133" t="str">
        <f t="shared" ref="H207" si="21">H157</f>
        <v>´ÖÖÆêü ±êú²ÖÎã¾ÖÖ¸üß  2017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Jan!H209</f>
        <v>10257</v>
      </c>
      <c r="D209" s="7">
        <f t="shared" ref="D209:H209" si="22">D195+D170</f>
        <v>0</v>
      </c>
      <c r="E209" s="7">
        <f t="shared" si="22"/>
        <v>10257</v>
      </c>
      <c r="F209" s="7">
        <f t="shared" si="22"/>
        <v>0</v>
      </c>
      <c r="G209" s="7">
        <f t="shared" si="22"/>
        <v>0</v>
      </c>
      <c r="H209" s="7">
        <f t="shared" si="22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34" zoomScaleSheetLayoutView="100" workbookViewId="0">
      <selection activeCell="G209" sqref="G209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174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95</v>
      </c>
      <c r="D2" s="63" t="s">
        <v>63</v>
      </c>
      <c r="E2" s="63" t="s">
        <v>38</v>
      </c>
      <c r="F2" s="63" t="s">
        <v>96</v>
      </c>
      <c r="G2" s="63" t="s">
        <v>97</v>
      </c>
      <c r="H2" s="63" t="s">
        <v>175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Feb!H4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Feb!H5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Feb!H6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Feb!H7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Feb!H8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Feb!H9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Feb!H10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Feb!H11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Feb!H12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Feb!H13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Feb!H14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Feb!H15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Feb!H16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´ÖÖ“ÖÔ 2017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(±êú²ÖÎã¾ÖÖ¸üß)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(´ÖÖ“ÖÔüü)</v>
      </c>
      <c r="G22" s="63" t="str">
        <f>G2</f>
        <v>´ÖÖ“ÖÔ ü´Ö×Æü­µÖÖŸÖ ×­ÖúÖ»Öß úÖœü»Öê»Öê ¯Ö×¸ü“”êû¤ü</v>
      </c>
      <c r="H22" s="63" t="str">
        <f>H2</f>
        <v>´ÖÖÆêü ´ÖÖ“ÖÔ ü 2017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4</v>
      </c>
      <c r="E23" s="11">
        <v>5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Feb!H24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Feb!H25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Feb!H26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Feb!H27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Feb!H28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Feb!H29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Feb!H30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Feb!H31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Feb!H32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Feb!H33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Feb!H34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Feb!H35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´ÖÖ“ÖÔ 2017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(±êú²ÖÎã¾ÖÖ¸üß)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(´ÖÖ“ÖÔüü)</v>
      </c>
      <c r="G46" s="11" t="str">
        <f>G2</f>
        <v>´ÖÖ“ÖÔ ü´Ö×Æü­µÖÖŸÖ ×­ÖúÖ»Öß úÖœü»Öê»Öê ¯Ö×¸ü“”êû¤ü</v>
      </c>
      <c r="H46" s="11" t="str">
        <f>H2</f>
        <v>´ÖÖÆêü ´ÖÖ“ÖÔ ü 2017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Feb!H48</f>
        <v>1816</v>
      </c>
      <c r="D48">
        <f t="shared" ref="D48:H48" si="7">SUM(D16+D35)</f>
        <v>0</v>
      </c>
      <c r="E48">
        <f t="shared" si="7"/>
        <v>1816</v>
      </c>
      <c r="F48">
        <f t="shared" si="7"/>
        <v>0</v>
      </c>
      <c r="G48">
        <f t="shared" si="7"/>
        <v>0</v>
      </c>
      <c r="H48">
        <f t="shared" si="7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´ÖÖ“ÖÔ 2017</v>
      </c>
    </row>
    <row r="76" spans="1:8" ht="105">
      <c r="A76" s="63" t="str">
        <f ca="1">Mar!A76</f>
        <v>†.Îú.</v>
      </c>
      <c r="B76" s="63" t="s">
        <v>69</v>
      </c>
      <c r="C76" s="63" t="str">
        <f>C2</f>
        <v>´ÖÖÖß»Ö ´Ö×Æü­µÖÖŸÖß»Ö (±êú²ÖÎã¾ÖÖ¸üß)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(´ÖÖ“ÖÔüü)</v>
      </c>
      <c r="G76" s="63" t="str">
        <f>G2</f>
        <v>´ÖÖ“ÖÔ ü´Ö×Æü­µÖÖŸÖ ×­ÖúÖ»Öß úÖœü»Öê»Öê ¯Ö×¸ü“”êû¤ü</v>
      </c>
      <c r="H76" s="63" t="str">
        <f>H2</f>
        <v>´ÖÖÆêü ´ÖÖ“ÖÔ ü 2017 †Öê¸ü ¯ÖÏ»ÖÓ×²ÖŸÖ ¯Ö×¸ü“”êû¤ü</v>
      </c>
    </row>
    <row r="77" spans="1:8" ht="24">
      <c r="A77" s="11">
        <f ca="1">Mar!A77</f>
        <v>1</v>
      </c>
      <c r="B77" s="11">
        <f ca="1">Mar!B77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Feb!H78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Feb!H79</f>
        <v>15</v>
      </c>
      <c r="D79" s="11">
        <v>0</v>
      </c>
      <c r="E79" s="11">
        <f t="shared" ref="E79:E87" si="8">SUM(C79:D79)</f>
        <v>15</v>
      </c>
      <c r="F79" s="11">
        <v>0</v>
      </c>
      <c r="G79" s="11">
        <v>0</v>
      </c>
      <c r="H79" s="11">
        <f t="shared" ref="H79:H88" si="9">SUM(E79-G79)</f>
        <v>15</v>
      </c>
    </row>
    <row r="80" spans="1:8" ht="24">
      <c r="A80" s="11">
        <v>3</v>
      </c>
      <c r="B80" s="4" t="s">
        <v>4</v>
      </c>
      <c r="C80" s="11">
        <f>Feb!H80</f>
        <v>21</v>
      </c>
      <c r="D80" s="11">
        <v>0</v>
      </c>
      <c r="E80" s="11">
        <f t="shared" si="8"/>
        <v>21</v>
      </c>
      <c r="F80" s="11">
        <v>0</v>
      </c>
      <c r="G80" s="11">
        <v>0</v>
      </c>
      <c r="H80" s="11">
        <f t="shared" si="9"/>
        <v>21</v>
      </c>
    </row>
    <row r="81" spans="1:8" ht="24">
      <c r="A81" s="11">
        <v>4</v>
      </c>
      <c r="B81" s="4" t="s">
        <v>5</v>
      </c>
      <c r="C81" s="11">
        <f>Feb!H81</f>
        <v>29</v>
      </c>
      <c r="D81" s="11">
        <v>0</v>
      </c>
      <c r="E81" s="11">
        <f t="shared" si="8"/>
        <v>29</v>
      </c>
      <c r="F81" s="11">
        <v>0</v>
      </c>
      <c r="G81" s="11">
        <v>0</v>
      </c>
      <c r="H81" s="11">
        <f t="shared" si="9"/>
        <v>29</v>
      </c>
    </row>
    <row r="82" spans="1:8" ht="24">
      <c r="A82" s="11">
        <v>5</v>
      </c>
      <c r="B82" s="4" t="s">
        <v>6</v>
      </c>
      <c r="C82" s="11">
        <f>Feb!H82</f>
        <v>12</v>
      </c>
      <c r="D82" s="11">
        <v>0</v>
      </c>
      <c r="E82" s="11">
        <f t="shared" si="8"/>
        <v>12</v>
      </c>
      <c r="F82" s="11">
        <v>0</v>
      </c>
      <c r="G82" s="11">
        <v>0</v>
      </c>
      <c r="H82" s="11">
        <f t="shared" si="9"/>
        <v>12</v>
      </c>
    </row>
    <row r="83" spans="1:8" ht="24">
      <c r="A83" s="11">
        <v>6</v>
      </c>
      <c r="B83" s="4" t="s">
        <v>7</v>
      </c>
      <c r="C83" s="11">
        <f>Feb!H83</f>
        <v>15</v>
      </c>
      <c r="D83" s="11">
        <v>0</v>
      </c>
      <c r="E83" s="11">
        <f t="shared" si="8"/>
        <v>15</v>
      </c>
      <c r="F83" s="11">
        <v>0</v>
      </c>
      <c r="G83" s="11">
        <v>0</v>
      </c>
      <c r="H83" s="11">
        <f t="shared" si="9"/>
        <v>15</v>
      </c>
    </row>
    <row r="84" spans="1:8" ht="24">
      <c r="A84" s="11">
        <v>7</v>
      </c>
      <c r="B84" s="4" t="s">
        <v>8</v>
      </c>
      <c r="C84" s="11">
        <f>Feb!H84</f>
        <v>30</v>
      </c>
      <c r="D84" s="11">
        <v>0</v>
      </c>
      <c r="E84" s="11">
        <f t="shared" si="8"/>
        <v>30</v>
      </c>
      <c r="F84" s="11">
        <v>0</v>
      </c>
      <c r="G84" s="11">
        <v>0</v>
      </c>
      <c r="H84" s="11">
        <f t="shared" si="9"/>
        <v>30</v>
      </c>
    </row>
    <row r="85" spans="1:8" ht="24">
      <c r="A85" s="11">
        <v>8</v>
      </c>
      <c r="B85" s="4" t="s">
        <v>9</v>
      </c>
      <c r="C85" s="11">
        <f>Feb!H85</f>
        <v>15</v>
      </c>
      <c r="D85" s="11">
        <v>0</v>
      </c>
      <c r="E85" s="11">
        <f t="shared" si="8"/>
        <v>15</v>
      </c>
      <c r="F85" s="11">
        <v>0</v>
      </c>
      <c r="G85" s="11">
        <v>0</v>
      </c>
      <c r="H85" s="11">
        <f t="shared" si="9"/>
        <v>15</v>
      </c>
    </row>
    <row r="86" spans="1:8" ht="24">
      <c r="A86" s="11">
        <v>9</v>
      </c>
      <c r="B86" s="4" t="s">
        <v>10</v>
      </c>
      <c r="C86" s="11">
        <f>Feb!H86</f>
        <v>11</v>
      </c>
      <c r="D86" s="11">
        <v>0</v>
      </c>
      <c r="E86" s="11">
        <f t="shared" si="8"/>
        <v>11</v>
      </c>
      <c r="F86" s="11">
        <v>0</v>
      </c>
      <c r="G86" s="11">
        <v>0</v>
      </c>
      <c r="H86" s="11">
        <f t="shared" si="9"/>
        <v>11</v>
      </c>
    </row>
    <row r="87" spans="1:8" ht="24">
      <c r="A87" s="11">
        <v>10</v>
      </c>
      <c r="B87" s="4" t="s">
        <v>11</v>
      </c>
      <c r="C87" s="11">
        <f>Feb!H87</f>
        <v>9</v>
      </c>
      <c r="D87" s="11">
        <v>0</v>
      </c>
      <c r="E87" s="11">
        <f t="shared" si="8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Feb!H88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9"/>
        <v>21</v>
      </c>
    </row>
    <row r="89" spans="1:8" ht="24">
      <c r="A89" s="4"/>
      <c r="B89" s="4" t="s">
        <v>13</v>
      </c>
      <c r="C89" s="11">
        <f>Feb!H89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´ÖÖ“ÖÔ 2017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10">C76</f>
        <v>´ÖÖÖß»Ö ´Ö×Æü­µÖÖŸÖß»Ö (±êú²ÖÎã¾ÖÖ¸üß) ¯ÖÏ»ÖÓ×²ÖŸÖ ¯Ö×¸ü“”êû¤ü</v>
      </c>
      <c r="D99" s="11" t="str">
        <f>D76</f>
        <v>­Ö¾Öß­Ö †Ö»Öê»Öê ¯Ö×¸ü“”êû¤ü</v>
      </c>
      <c r="E99" s="11" t="str">
        <f t="shared" si="10"/>
        <v>‹ãúÖ ¯ÖÏ»ÖÓ×²ÖŸÖ ¯Ö×¸ü“”êû¤ü</v>
      </c>
      <c r="F99" s="11" t="str">
        <f t="shared" si="10"/>
        <v>†­Öã¯ÖÖ»Ö­Ö ÃÖÖ¤ü¸ü êú»Öê»Öê ¯Ö×¸ü“”êû¤ü (´ÖÖ“ÖÔüü)</v>
      </c>
      <c r="G99" s="11" t="str">
        <f t="shared" si="10"/>
        <v>´ÖÖ“ÖÔ ü´Ö×Æü­µÖÖŸÖ ×­ÖúÖ»Öß úÖœü»Öê»Öê ¯Ö×¸ü“”êû¤ü</v>
      </c>
      <c r="H99" s="11" t="str">
        <f>H76</f>
        <v>´ÖÖÆêü ´ÖÖ“ÖÔ ü 2017 †Öê¸ü ¯ÖÏ»ÖÓ×²ÖŸÖ ¯Ö×¸ü“”êû¤ü</v>
      </c>
    </row>
    <row r="100" spans="1:8" ht="24">
      <c r="A100" s="11">
        <f ca="1">A77</f>
        <v>1</v>
      </c>
      <c r="B100" s="11">
        <f t="shared" ref="B100:C100" ca="1" si="11">B77</f>
        <v>2</v>
      </c>
      <c r="C100" s="11">
        <f t="shared" si="11"/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Feb!H101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Feb!H102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2">SUM(E102-G102)</f>
        <v>16</v>
      </c>
    </row>
    <row r="103" spans="1:8" ht="24">
      <c r="A103" s="11">
        <v>3</v>
      </c>
      <c r="B103" s="4" t="s">
        <v>16</v>
      </c>
      <c r="C103" s="11">
        <f>Feb!H103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2"/>
        <v>12</v>
      </c>
    </row>
    <row r="104" spans="1:8" ht="24">
      <c r="A104" s="11">
        <v>4</v>
      </c>
      <c r="B104" s="4" t="s">
        <v>17</v>
      </c>
      <c r="C104" s="11">
        <f>Feb!H104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2"/>
        <v>18</v>
      </c>
    </row>
    <row r="105" spans="1:8" ht="24">
      <c r="A105" s="11">
        <v>5</v>
      </c>
      <c r="B105" s="4" t="s">
        <v>18</v>
      </c>
      <c r="C105" s="11">
        <f>Feb!H105</f>
        <v>9</v>
      </c>
      <c r="D105" s="11">
        <v>0</v>
      </c>
      <c r="E105" s="11">
        <f t="shared" ref="E105:E113" si="13">SUM(C105:D105)</f>
        <v>9</v>
      </c>
      <c r="F105" s="11">
        <v>0</v>
      </c>
      <c r="G105" s="11">
        <v>0</v>
      </c>
      <c r="H105" s="11">
        <f t="shared" si="12"/>
        <v>9</v>
      </c>
    </row>
    <row r="106" spans="1:8" ht="24">
      <c r="A106" s="11">
        <v>6</v>
      </c>
      <c r="B106" s="4" t="s">
        <v>19</v>
      </c>
      <c r="C106" s="11">
        <f>Feb!H106</f>
        <v>24</v>
      </c>
      <c r="D106" s="11">
        <v>0</v>
      </c>
      <c r="E106" s="11">
        <f t="shared" si="13"/>
        <v>24</v>
      </c>
      <c r="F106" s="11">
        <v>0</v>
      </c>
      <c r="G106" s="11">
        <v>0</v>
      </c>
      <c r="H106" s="11">
        <f t="shared" si="12"/>
        <v>24</v>
      </c>
    </row>
    <row r="107" spans="1:8" ht="24">
      <c r="A107" s="11">
        <v>7</v>
      </c>
      <c r="B107" s="4" t="s">
        <v>20</v>
      </c>
      <c r="C107" s="11">
        <f>Feb!H107</f>
        <v>24</v>
      </c>
      <c r="D107" s="11">
        <v>0</v>
      </c>
      <c r="E107" s="11">
        <f t="shared" si="13"/>
        <v>24</v>
      </c>
      <c r="F107" s="11">
        <v>0</v>
      </c>
      <c r="G107" s="11">
        <v>0</v>
      </c>
      <c r="H107" s="11">
        <f t="shared" si="12"/>
        <v>24</v>
      </c>
    </row>
    <row r="108" spans="1:8" ht="24">
      <c r="A108" s="11">
        <v>8</v>
      </c>
      <c r="B108" s="4" t="s">
        <v>33</v>
      </c>
      <c r="C108" s="11">
        <f>Feb!H108</f>
        <v>9</v>
      </c>
      <c r="D108" s="11">
        <v>0</v>
      </c>
      <c r="E108" s="11">
        <f t="shared" si="13"/>
        <v>9</v>
      </c>
      <c r="F108" s="11">
        <v>0</v>
      </c>
      <c r="G108" s="11">
        <v>0</v>
      </c>
      <c r="H108" s="11">
        <f t="shared" si="12"/>
        <v>9</v>
      </c>
    </row>
    <row r="109" spans="1:8" ht="24">
      <c r="A109" s="11">
        <v>9</v>
      </c>
      <c r="B109" s="4" t="s">
        <v>34</v>
      </c>
      <c r="C109" s="11">
        <f>Feb!H109</f>
        <v>4</v>
      </c>
      <c r="D109" s="11">
        <v>0</v>
      </c>
      <c r="E109" s="11">
        <f t="shared" si="13"/>
        <v>4</v>
      </c>
      <c r="F109" s="11">
        <v>0</v>
      </c>
      <c r="G109" s="11">
        <v>0</v>
      </c>
      <c r="H109" s="11">
        <f t="shared" si="12"/>
        <v>4</v>
      </c>
    </row>
    <row r="110" spans="1:8" ht="24">
      <c r="A110" s="11">
        <v>10</v>
      </c>
      <c r="B110" s="4" t="s">
        <v>71</v>
      </c>
      <c r="C110" s="11">
        <f>Feb!H110</f>
        <v>27</v>
      </c>
      <c r="D110" s="11">
        <v>0</v>
      </c>
      <c r="E110" s="11">
        <f t="shared" si="13"/>
        <v>27</v>
      </c>
      <c r="F110" s="11">
        <v>0</v>
      </c>
      <c r="G110" s="11">
        <v>0</v>
      </c>
      <c r="H110" s="11">
        <f t="shared" si="12"/>
        <v>27</v>
      </c>
    </row>
    <row r="111" spans="1:8" ht="24">
      <c r="A111" s="11">
        <v>11</v>
      </c>
      <c r="B111" s="4" t="s">
        <v>35</v>
      </c>
      <c r="C111" s="11">
        <f>Feb!H111</f>
        <v>45</v>
      </c>
      <c r="D111" s="11">
        <v>0</v>
      </c>
      <c r="E111" s="11">
        <f t="shared" si="13"/>
        <v>45</v>
      </c>
      <c r="F111" s="11">
        <v>0</v>
      </c>
      <c r="G111" s="11">
        <v>0</v>
      </c>
      <c r="H111" s="11">
        <f t="shared" si="12"/>
        <v>45</v>
      </c>
    </row>
    <row r="112" spans="1:8" ht="24">
      <c r="A112" s="11">
        <v>12</v>
      </c>
      <c r="B112" s="4" t="s">
        <v>36</v>
      </c>
      <c r="C112" s="11">
        <f>Feb!H112</f>
        <v>38</v>
      </c>
      <c r="D112" s="11">
        <v>0</v>
      </c>
      <c r="E112" s="11">
        <f t="shared" si="13"/>
        <v>38</v>
      </c>
      <c r="F112" s="11">
        <v>0</v>
      </c>
      <c r="G112" s="11">
        <v>0</v>
      </c>
      <c r="H112" s="11">
        <f t="shared" si="12"/>
        <v>38</v>
      </c>
    </row>
    <row r="113" spans="1:8" ht="24">
      <c r="A113" s="11"/>
      <c r="B113" s="4" t="s">
        <v>13</v>
      </c>
      <c r="C113" s="11">
        <f>Feb!H113</f>
        <v>236</v>
      </c>
      <c r="D113" s="11">
        <f>SUM(D101:D112)</f>
        <v>0</v>
      </c>
      <c r="E113" s="11">
        <f t="shared" si="13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´ÖÖ“ÖÔ 2017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(±êú²ÖÎã¾ÖÖ¸üß)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(´ÖÖ“ÖÔüü)</v>
      </c>
      <c r="G123" s="133" t="str">
        <f>G76</f>
        <v>´ÖÖ“ÖÔ ü´Ö×Æü­µÖÖŸÖ ×­ÖúÖ»Öß úÖœü»Öê»Öê ¯Ö×¸ü“”êû¤ü</v>
      </c>
      <c r="H123" s="133" t="str">
        <f>H76</f>
        <v>´ÖÖÆêü ´ÖÖ“ÖÔ ü 2017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Feb!H125</f>
        <v>475</v>
      </c>
      <c r="D125" s="6">
        <f t="shared" ref="D125:H125" si="14">SUM(D89+D113)</f>
        <v>0</v>
      </c>
      <c r="E125" s="6">
        <f t="shared" si="14"/>
        <v>475</v>
      </c>
      <c r="F125" s="6">
        <f t="shared" si="14"/>
        <v>0</v>
      </c>
      <c r="G125" s="6">
        <f t="shared" si="14"/>
        <v>0</v>
      </c>
      <c r="H125" s="6">
        <f t="shared" si="14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´ÖÖ“ÖÔ 2017</v>
      </c>
    </row>
    <row r="157" spans="1:8" ht="105">
      <c r="A157" s="63" t="str">
        <f ca="1">Mar!A157</f>
        <v>†.Îú.</v>
      </c>
      <c r="B157" s="63" t="s">
        <v>69</v>
      </c>
      <c r="C157" s="63" t="str">
        <f>C2</f>
        <v>´ÖÖÖß»Ö ´Ö×Æü­µÖÖŸÖß»Ö (±êú²ÖÎã¾ÖÖ¸üß)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(´ÖÖ“ÖÔüü)</v>
      </c>
      <c r="G157" s="63" t="str">
        <f>G2</f>
        <v>´ÖÖ“ÖÔ ü´Ö×Æü­µÖÖŸÖ ×­ÖúÖ»Öß úÖœü»Öê»Öê ¯Ö×¸ü“”êû¤ü</v>
      </c>
      <c r="H157" s="63" t="str">
        <f>H2</f>
        <v>´ÖÖÆêü ´ÖÖ“ÖÔ ü 2017 †Öê¸ü ¯ÖÏ»ÖÓ×²ÖŸÖ ¯Ö×¸ü“”êû¤ü</v>
      </c>
    </row>
    <row r="158" spans="1:8" ht="18.75">
      <c r="A158" s="33">
        <f ca="1">Mar!A158</f>
        <v>1</v>
      </c>
      <c r="B158" s="33">
        <f ca="1">Mar!B158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Feb!H159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Feb!H160</f>
        <v>235</v>
      </c>
      <c r="D160" s="11">
        <v>0</v>
      </c>
      <c r="E160" s="11">
        <f t="shared" ref="E160:E170" si="15">SUM(C160+D160)</f>
        <v>235</v>
      </c>
      <c r="F160" s="11">
        <v>0</v>
      </c>
      <c r="G160" s="11">
        <v>0</v>
      </c>
      <c r="H160" s="11">
        <f t="shared" ref="H160:H169" si="16">SUM(E160-G160)</f>
        <v>235</v>
      </c>
    </row>
    <row r="161" spans="1:8" ht="24">
      <c r="A161" s="11">
        <v>3</v>
      </c>
      <c r="B161" s="4" t="s">
        <v>4</v>
      </c>
      <c r="C161" s="11">
        <f>Feb!H161</f>
        <v>167</v>
      </c>
      <c r="D161" s="11">
        <v>0</v>
      </c>
      <c r="E161" s="11">
        <f t="shared" si="15"/>
        <v>167</v>
      </c>
      <c r="F161" s="11">
        <v>0</v>
      </c>
      <c r="G161" s="11">
        <v>0</v>
      </c>
      <c r="H161" s="11">
        <f t="shared" si="16"/>
        <v>167</v>
      </c>
    </row>
    <row r="162" spans="1:8" ht="24">
      <c r="A162" s="11">
        <v>4</v>
      </c>
      <c r="B162" s="4" t="s">
        <v>5</v>
      </c>
      <c r="C162" s="11">
        <f>Feb!H162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6"/>
        <v>93</v>
      </c>
    </row>
    <row r="163" spans="1:8" ht="24">
      <c r="A163" s="11">
        <v>5</v>
      </c>
      <c r="B163" s="4" t="s">
        <v>6</v>
      </c>
      <c r="C163" s="11">
        <f>Feb!H163</f>
        <v>124</v>
      </c>
      <c r="D163" s="11">
        <v>0</v>
      </c>
      <c r="E163" s="11">
        <f t="shared" si="15"/>
        <v>124</v>
      </c>
      <c r="F163" s="11">
        <v>0</v>
      </c>
      <c r="G163" s="11">
        <v>0</v>
      </c>
      <c r="H163" s="11">
        <f t="shared" si="16"/>
        <v>124</v>
      </c>
    </row>
    <row r="164" spans="1:8" ht="24">
      <c r="A164" s="11">
        <v>6</v>
      </c>
      <c r="B164" s="4" t="s">
        <v>7</v>
      </c>
      <c r="C164" s="11">
        <f>Feb!H164</f>
        <v>263</v>
      </c>
      <c r="D164" s="11">
        <v>0</v>
      </c>
      <c r="E164" s="11">
        <f t="shared" si="15"/>
        <v>263</v>
      </c>
      <c r="F164" s="11">
        <v>0</v>
      </c>
      <c r="G164" s="11">
        <v>0</v>
      </c>
      <c r="H164" s="11">
        <f t="shared" si="16"/>
        <v>263</v>
      </c>
    </row>
    <row r="165" spans="1:8" ht="24">
      <c r="A165" s="11">
        <v>7</v>
      </c>
      <c r="B165" s="4" t="s">
        <v>8</v>
      </c>
      <c r="C165" s="11">
        <f>Feb!H165</f>
        <v>317</v>
      </c>
      <c r="D165" s="11">
        <v>0</v>
      </c>
      <c r="E165" s="11">
        <f t="shared" si="15"/>
        <v>317</v>
      </c>
      <c r="F165" s="11">
        <v>0</v>
      </c>
      <c r="G165" s="11">
        <v>0</v>
      </c>
      <c r="H165" s="11">
        <f t="shared" si="16"/>
        <v>317</v>
      </c>
    </row>
    <row r="166" spans="1:8" ht="24">
      <c r="A166" s="11">
        <v>8</v>
      </c>
      <c r="B166" s="4" t="s">
        <v>9</v>
      </c>
      <c r="C166" s="11">
        <f>Feb!H166</f>
        <v>360</v>
      </c>
      <c r="D166" s="11">
        <v>0</v>
      </c>
      <c r="E166" s="11">
        <f t="shared" si="15"/>
        <v>360</v>
      </c>
      <c r="F166" s="11">
        <v>0</v>
      </c>
      <c r="G166" s="11">
        <v>0</v>
      </c>
      <c r="H166" s="11">
        <f t="shared" si="16"/>
        <v>360</v>
      </c>
    </row>
    <row r="167" spans="1:8" ht="24">
      <c r="A167" s="11">
        <v>9</v>
      </c>
      <c r="B167" s="4" t="s">
        <v>10</v>
      </c>
      <c r="C167" s="11">
        <f>Feb!H167</f>
        <v>172</v>
      </c>
      <c r="D167" s="11">
        <v>0</v>
      </c>
      <c r="E167" s="11">
        <f t="shared" si="15"/>
        <v>172</v>
      </c>
      <c r="F167" s="11">
        <v>0</v>
      </c>
      <c r="G167" s="11">
        <v>0</v>
      </c>
      <c r="H167" s="11">
        <f t="shared" si="16"/>
        <v>172</v>
      </c>
    </row>
    <row r="168" spans="1:8" ht="24">
      <c r="A168" s="11">
        <v>10</v>
      </c>
      <c r="B168" s="4" t="s">
        <v>11</v>
      </c>
      <c r="C168" s="11">
        <f>Feb!H168</f>
        <v>109</v>
      </c>
      <c r="D168" s="11">
        <v>0</v>
      </c>
      <c r="E168" s="11">
        <f t="shared" si="15"/>
        <v>109</v>
      </c>
      <c r="F168" s="11">
        <v>0</v>
      </c>
      <c r="G168" s="11">
        <v>0</v>
      </c>
      <c r="H168" s="11">
        <f t="shared" si="16"/>
        <v>109</v>
      </c>
    </row>
    <row r="169" spans="1:8" ht="24">
      <c r="A169" s="11">
        <v>11</v>
      </c>
      <c r="B169" s="4" t="s">
        <v>12</v>
      </c>
      <c r="C169" s="11">
        <f>Feb!H169</f>
        <v>193</v>
      </c>
      <c r="D169" s="11">
        <v>0</v>
      </c>
      <c r="E169" s="11">
        <f t="shared" si="15"/>
        <v>193</v>
      </c>
      <c r="F169" s="11">
        <v>0</v>
      </c>
      <c r="G169" s="11">
        <v>0</v>
      </c>
      <c r="H169" s="11">
        <f t="shared" si="16"/>
        <v>193</v>
      </c>
    </row>
    <row r="170" spans="1:8" ht="24">
      <c r="A170" s="4"/>
      <c r="B170" s="4" t="s">
        <v>13</v>
      </c>
      <c r="C170" s="11">
        <f>Feb!H170</f>
        <v>2365</v>
      </c>
      <c r="D170" s="10">
        <f>SUM(D159:D169)</f>
        <v>0</v>
      </c>
      <c r="E170" s="11">
        <f t="shared" si="15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>H156</f>
        <v>´ÖÖ“ÖÔ 2017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7">C157</f>
        <v>´ÖÖÖß»Ö ´Ö×Æü­µÖÖŸÖß»Ö (±êú²ÖÎã¾ÖÖ¸üß) ¯ÖÏ»ÖÓ×²ÖŸÖ ¯Ö×¸ü“”êû¤ü</v>
      </c>
      <c r="D181" s="63" t="str">
        <f t="shared" si="17"/>
        <v>­Ö¾Öß­Ö †Ö»Öê»Öê ¯Ö×¸ü“”êû¤ü</v>
      </c>
      <c r="E181" s="63" t="str">
        <f t="shared" si="17"/>
        <v>‹ãúÖ ¯ÖÏ»ÖÓ×²ÖŸÖ ¯Ö×¸ü“”êû¤ü</v>
      </c>
      <c r="F181" s="63" t="str">
        <f t="shared" si="17"/>
        <v>†­Öã¯ÖÖ»Ö­Ö ÃÖÖ¤ü¸ü êú»Öê»Öê ¯Ö×¸ü“”êû¤ü (´ÖÖ“ÖÔüü)</v>
      </c>
      <c r="G181" s="63" t="str">
        <f t="shared" si="17"/>
        <v>´ÖÖ“ÖÔ ü´Ö×Æü­µÖÖŸÖ ×­ÖúÖ»Öß úÖœü»Öê»Öê ¯Ö×¸ü“”êû¤ü</v>
      </c>
      <c r="H181" s="63" t="str">
        <f t="shared" si="17"/>
        <v>´ÖÖÆêü ´ÖÖ“ÖÔ ü 2017 †Öê¸ü ¯ÖÏ»ÖÓ×²ÖŸÖ ¯Ö×¸ü“”êû¤ü</v>
      </c>
    </row>
    <row r="182" spans="1:8" ht="24">
      <c r="A182" s="11">
        <f ca="1">A158</f>
        <v>1</v>
      </c>
      <c r="B182" s="11">
        <f t="shared" ref="B182" ca="1" si="18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Feb!H183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Feb!H184</f>
        <v>665</v>
      </c>
      <c r="D184" s="11">
        <v>0</v>
      </c>
      <c r="E184" s="11">
        <f t="shared" ref="E184:E195" si="19">SUM(C184+D184)</f>
        <v>665</v>
      </c>
      <c r="F184" s="11">
        <v>0</v>
      </c>
      <c r="G184" s="11">
        <v>0</v>
      </c>
      <c r="H184" s="11">
        <f t="shared" ref="H184:H194" si="20">SUM(E184-G184)</f>
        <v>665</v>
      </c>
    </row>
    <row r="185" spans="1:8" ht="24">
      <c r="A185" s="11">
        <v>3</v>
      </c>
      <c r="B185" s="4" t="s">
        <v>16</v>
      </c>
      <c r="C185" s="11">
        <f>Feb!H185</f>
        <v>786</v>
      </c>
      <c r="D185" s="11">
        <v>0</v>
      </c>
      <c r="E185" s="11">
        <f t="shared" si="19"/>
        <v>786</v>
      </c>
      <c r="F185" s="11">
        <v>0</v>
      </c>
      <c r="G185" s="11">
        <v>0</v>
      </c>
      <c r="H185" s="11">
        <f t="shared" si="20"/>
        <v>786</v>
      </c>
    </row>
    <row r="186" spans="1:8" ht="24">
      <c r="A186" s="11">
        <v>4</v>
      </c>
      <c r="B186" s="4" t="s">
        <v>17</v>
      </c>
      <c r="C186" s="11">
        <f>Feb!H186</f>
        <v>1055</v>
      </c>
      <c r="D186" s="11">
        <v>0</v>
      </c>
      <c r="E186" s="11">
        <f t="shared" si="19"/>
        <v>1055</v>
      </c>
      <c r="F186" s="11">
        <v>0</v>
      </c>
      <c r="G186" s="11">
        <v>0</v>
      </c>
      <c r="H186" s="11">
        <f t="shared" si="20"/>
        <v>1055</v>
      </c>
    </row>
    <row r="187" spans="1:8" ht="24">
      <c r="A187" s="11">
        <v>5</v>
      </c>
      <c r="B187" s="4" t="s">
        <v>18</v>
      </c>
      <c r="C187" s="11">
        <f>Feb!H187</f>
        <v>476</v>
      </c>
      <c r="D187" s="11">
        <v>0</v>
      </c>
      <c r="E187" s="11">
        <f t="shared" si="19"/>
        <v>476</v>
      </c>
      <c r="F187" s="11">
        <v>0</v>
      </c>
      <c r="G187" s="11">
        <v>0</v>
      </c>
      <c r="H187" s="11">
        <f t="shared" si="20"/>
        <v>476</v>
      </c>
    </row>
    <row r="188" spans="1:8" ht="24">
      <c r="A188" s="11">
        <v>6</v>
      </c>
      <c r="B188" s="4" t="s">
        <v>19</v>
      </c>
      <c r="C188" s="11">
        <f>Feb!H188</f>
        <v>1149</v>
      </c>
      <c r="D188" s="11">
        <v>0</v>
      </c>
      <c r="E188" s="11">
        <f t="shared" si="19"/>
        <v>1149</v>
      </c>
      <c r="F188" s="11">
        <v>0</v>
      </c>
      <c r="G188" s="11">
        <v>0</v>
      </c>
      <c r="H188" s="11">
        <f t="shared" si="20"/>
        <v>1149</v>
      </c>
    </row>
    <row r="189" spans="1:8" ht="24">
      <c r="A189" s="11">
        <v>7</v>
      </c>
      <c r="B189" s="4" t="s">
        <v>20</v>
      </c>
      <c r="C189" s="11">
        <f>Feb!H189</f>
        <v>787</v>
      </c>
      <c r="D189" s="11">
        <v>0</v>
      </c>
      <c r="E189" s="11">
        <f t="shared" si="19"/>
        <v>787</v>
      </c>
      <c r="F189" s="11">
        <v>0</v>
      </c>
      <c r="G189" s="11">
        <v>0</v>
      </c>
      <c r="H189" s="11">
        <f t="shared" si="20"/>
        <v>787</v>
      </c>
    </row>
    <row r="190" spans="1:8" ht="24">
      <c r="A190" s="11">
        <v>8</v>
      </c>
      <c r="B190" s="4" t="s">
        <v>21</v>
      </c>
      <c r="C190" s="11">
        <f>Feb!H190</f>
        <v>84</v>
      </c>
      <c r="D190" s="11">
        <v>0</v>
      </c>
      <c r="E190" s="11">
        <f t="shared" si="19"/>
        <v>84</v>
      </c>
      <c r="F190" s="11">
        <v>0</v>
      </c>
      <c r="G190" s="11">
        <v>0</v>
      </c>
      <c r="H190" s="11">
        <f t="shared" si="20"/>
        <v>84</v>
      </c>
    </row>
    <row r="191" spans="1:8" ht="24">
      <c r="A191" s="11">
        <v>9</v>
      </c>
      <c r="B191" s="4" t="s">
        <v>22</v>
      </c>
      <c r="C191" s="11">
        <f>Feb!H191</f>
        <v>252</v>
      </c>
      <c r="D191" s="11">
        <v>0</v>
      </c>
      <c r="E191" s="11">
        <f t="shared" si="19"/>
        <v>252</v>
      </c>
      <c r="F191" s="11">
        <v>0</v>
      </c>
      <c r="G191" s="11">
        <v>0</v>
      </c>
      <c r="H191" s="11">
        <f t="shared" si="20"/>
        <v>252</v>
      </c>
    </row>
    <row r="192" spans="1:8" ht="24">
      <c r="A192" s="11">
        <v>10</v>
      </c>
      <c r="B192" s="4" t="s">
        <v>70</v>
      </c>
      <c r="C192" s="11">
        <f>Feb!H192</f>
        <v>887</v>
      </c>
      <c r="D192" s="11">
        <v>0</v>
      </c>
      <c r="E192" s="11">
        <f t="shared" si="19"/>
        <v>887</v>
      </c>
      <c r="F192" s="11">
        <v>0</v>
      </c>
      <c r="G192" s="11">
        <v>0</v>
      </c>
      <c r="H192" s="11">
        <f t="shared" si="20"/>
        <v>887</v>
      </c>
    </row>
    <row r="193" spans="1:8" ht="24">
      <c r="A193" s="11">
        <v>11</v>
      </c>
      <c r="B193" s="4" t="s">
        <v>24</v>
      </c>
      <c r="C193" s="11">
        <f>Feb!H193</f>
        <v>264</v>
      </c>
      <c r="D193" s="11">
        <v>0</v>
      </c>
      <c r="E193" s="11">
        <f t="shared" si="19"/>
        <v>264</v>
      </c>
      <c r="F193" s="11">
        <v>0</v>
      </c>
      <c r="G193" s="11">
        <v>0</v>
      </c>
      <c r="H193" s="11">
        <f t="shared" si="20"/>
        <v>264</v>
      </c>
    </row>
    <row r="194" spans="1:8" ht="24">
      <c r="A194" s="11">
        <v>12</v>
      </c>
      <c r="B194" s="4" t="s">
        <v>25</v>
      </c>
      <c r="C194" s="11">
        <f>Feb!H194</f>
        <v>417</v>
      </c>
      <c r="D194" s="11">
        <v>0</v>
      </c>
      <c r="E194" s="11">
        <f t="shared" si="19"/>
        <v>417</v>
      </c>
      <c r="F194" s="11">
        <v>0</v>
      </c>
      <c r="G194" s="11">
        <v>0</v>
      </c>
      <c r="H194" s="11">
        <f t="shared" si="20"/>
        <v>417</v>
      </c>
    </row>
    <row r="195" spans="1:8" ht="24">
      <c r="A195" s="11"/>
      <c r="B195" s="4" t="s">
        <v>13</v>
      </c>
      <c r="C195" s="11">
        <f>Feb!H195</f>
        <v>7892</v>
      </c>
      <c r="D195" s="10">
        <f>SUM(D183:D194)</f>
        <v>0</v>
      </c>
      <c r="E195" s="11">
        <f t="shared" si="19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>H156</f>
        <v>´ÖÖ“ÖÔ 2017</v>
      </c>
    </row>
    <row r="207" spans="1:8">
      <c r="A207" s="133" t="s">
        <v>0</v>
      </c>
      <c r="B207" s="133" t="s">
        <v>27</v>
      </c>
      <c r="C207" s="133" t="str">
        <f t="shared" ref="C207" si="21">C157</f>
        <v>´ÖÖÖß»Ö ´Ö×Æü­µÖÖŸÖß»Ö (±êú²ÖÎã¾ÖÖ¸üß)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(´ÖÖ“ÖÔüü)</v>
      </c>
      <c r="G207" s="133" t="str">
        <f>G157</f>
        <v>´ÖÖ“ÖÔ ü´Ö×Æü­µÖÖŸÖ ×­ÖúÖ»Öß úÖœü»Öê»Öê ¯Ö×¸ü“”êû¤ü</v>
      </c>
      <c r="H207" s="133" t="str">
        <f t="shared" ref="H207" si="22">H157</f>
        <v>´ÖÖÆêü ´ÖÖ“ÖÔ ü 2017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Feb!H209</f>
        <v>10257</v>
      </c>
      <c r="D209" s="7">
        <f t="shared" ref="D209:H209" si="23">D195+D170</f>
        <v>0</v>
      </c>
      <c r="E209" s="7">
        <f t="shared" si="23"/>
        <v>10257</v>
      </c>
      <c r="F209" s="7">
        <f t="shared" si="23"/>
        <v>0</v>
      </c>
      <c r="G209" s="7">
        <f t="shared" si="23"/>
        <v>0</v>
      </c>
      <c r="H209" s="7">
        <f t="shared" si="23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8"/>
  <sheetViews>
    <sheetView topLeftCell="A235" workbookViewId="0">
      <selection activeCell="H256" sqref="H256"/>
    </sheetView>
  </sheetViews>
  <sheetFormatPr defaultRowHeight="15"/>
  <cols>
    <col min="1" max="1" width="4.28515625" customWidth="1"/>
    <col min="2" max="2" width="18.5703125" customWidth="1"/>
    <col min="3" max="3" width="16.42578125" customWidth="1"/>
    <col min="4" max="5" width="12.28515625" customWidth="1"/>
    <col min="6" max="6" width="19.28515625" customWidth="1"/>
    <col min="7" max="8" width="15.85546875" customWidth="1"/>
    <col min="9" max="9" width="13" customWidth="1"/>
  </cols>
  <sheetData>
    <row r="1" spans="1:9">
      <c r="A1" s="143" t="s">
        <v>183</v>
      </c>
      <c r="B1" s="143"/>
      <c r="C1" s="143"/>
      <c r="D1" s="143"/>
      <c r="E1" s="143"/>
      <c r="F1" s="143"/>
      <c r="G1" s="143"/>
      <c r="H1" s="143"/>
    </row>
    <row r="2" spans="1:9" ht="41.25" customHeight="1">
      <c r="A2" s="143"/>
      <c r="B2" s="143"/>
      <c r="C2" s="143"/>
      <c r="D2" s="143"/>
      <c r="E2" s="143"/>
      <c r="F2" s="143"/>
      <c r="G2" s="143"/>
      <c r="H2" s="143"/>
    </row>
    <row r="3" spans="1:9" ht="24" customHeight="1">
      <c r="A3" s="144" t="s">
        <v>0</v>
      </c>
      <c r="B3" s="144" t="s">
        <v>279</v>
      </c>
      <c r="C3" s="146" t="s">
        <v>184</v>
      </c>
      <c r="D3" s="144" t="s">
        <v>63</v>
      </c>
      <c r="E3" s="144" t="s">
        <v>38</v>
      </c>
      <c r="F3" s="144" t="s">
        <v>185</v>
      </c>
      <c r="G3" s="146" t="s">
        <v>280</v>
      </c>
      <c r="H3" s="144" t="s">
        <v>186</v>
      </c>
      <c r="I3" s="148" t="s">
        <v>62</v>
      </c>
    </row>
    <row r="4" spans="1:9" ht="64.5" customHeight="1">
      <c r="A4" s="145"/>
      <c r="B4" s="145"/>
      <c r="C4" s="147"/>
      <c r="D4" s="145"/>
      <c r="E4" s="145"/>
      <c r="F4" s="145"/>
      <c r="G4" s="147"/>
      <c r="H4" s="145"/>
      <c r="I4" s="148"/>
    </row>
    <row r="5" spans="1:9" ht="23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53">
        <v>9</v>
      </c>
    </row>
    <row r="6" spans="1:9" ht="24">
      <c r="A6" s="12"/>
      <c r="B6" s="140" t="s">
        <v>76</v>
      </c>
      <c r="C6" s="141"/>
      <c r="D6" s="141"/>
      <c r="E6" s="141"/>
      <c r="F6" s="141"/>
      <c r="G6" s="141"/>
      <c r="H6" s="142"/>
      <c r="I6" s="54"/>
    </row>
    <row r="7" spans="1:9" ht="27.75" customHeight="1">
      <c r="A7" s="12">
        <v>1</v>
      </c>
      <c r="B7" s="13" t="s">
        <v>30</v>
      </c>
      <c r="C7" s="13">
        <f>April!C48</f>
        <v>1665</v>
      </c>
      <c r="D7" s="13">
        <f>April!D48</f>
        <v>151</v>
      </c>
      <c r="E7" s="13">
        <f>April!E48</f>
        <v>1816</v>
      </c>
      <c r="F7" s="13">
        <f>April!F48</f>
        <v>0</v>
      </c>
      <c r="G7" s="13">
        <f>April!G48</f>
        <v>0</v>
      </c>
      <c r="H7" s="13">
        <f>April!H48</f>
        <v>1816</v>
      </c>
      <c r="I7" s="61">
        <f>SUM(100*G7/E7)</f>
        <v>0</v>
      </c>
    </row>
    <row r="8" spans="1:9" ht="24">
      <c r="A8" s="12"/>
      <c r="B8" s="140" t="s">
        <v>65</v>
      </c>
      <c r="C8" s="141"/>
      <c r="D8" s="141"/>
      <c r="E8" s="141"/>
      <c r="F8" s="141"/>
      <c r="G8" s="141"/>
      <c r="H8" s="142"/>
      <c r="I8" s="54"/>
    </row>
    <row r="9" spans="1:9" ht="29.25" customHeight="1">
      <c r="A9" s="12">
        <v>2</v>
      </c>
      <c r="B9" s="13" t="s">
        <v>64</v>
      </c>
      <c r="C9" s="13">
        <f>April!C125</f>
        <v>475</v>
      </c>
      <c r="D9" s="13">
        <f>April!D125</f>
        <v>0</v>
      </c>
      <c r="E9" s="13">
        <f>April!E125</f>
        <v>475</v>
      </c>
      <c r="F9" s="13">
        <f>April!F125</f>
        <v>0</v>
      </c>
      <c r="G9" s="13">
        <f>April!G125</f>
        <v>0</v>
      </c>
      <c r="H9" s="13">
        <f>April!H125</f>
        <v>475</v>
      </c>
      <c r="I9" s="61">
        <f>SUM(100*G9/E9)</f>
        <v>0</v>
      </c>
    </row>
    <row r="10" spans="1:9" ht="24">
      <c r="A10" s="12"/>
      <c r="B10" s="140" t="s">
        <v>66</v>
      </c>
      <c r="C10" s="141"/>
      <c r="D10" s="141"/>
      <c r="E10" s="141"/>
      <c r="F10" s="141"/>
      <c r="G10" s="141"/>
      <c r="H10" s="142"/>
      <c r="I10" s="54"/>
    </row>
    <row r="11" spans="1:9" ht="32.25" customHeight="1">
      <c r="A11" s="12">
        <v>3</v>
      </c>
      <c r="B11" s="13" t="s">
        <v>28</v>
      </c>
      <c r="C11" s="13">
        <f>April!C209</f>
        <v>9315</v>
      </c>
      <c r="D11" s="13">
        <f>April!D209</f>
        <v>1004</v>
      </c>
      <c r="E11" s="13">
        <f>April!E209</f>
        <v>10319</v>
      </c>
      <c r="F11" s="13">
        <f>April!F209</f>
        <v>0</v>
      </c>
      <c r="G11" s="13">
        <f>April!G209</f>
        <v>62</v>
      </c>
      <c r="H11" s="13">
        <f>April!H209</f>
        <v>10257</v>
      </c>
      <c r="I11" s="61">
        <f>SUM(100*G11/E11)</f>
        <v>0.60083341409051261</v>
      </c>
    </row>
    <row r="12" spans="1:9" ht="24">
      <c r="A12" s="2"/>
    </row>
    <row r="13" spans="1:9" ht="24">
      <c r="A13" s="2"/>
    </row>
    <row r="14" spans="1:9" ht="24">
      <c r="F14" s="19" t="s">
        <v>31</v>
      </c>
      <c r="H14" s="1"/>
    </row>
    <row r="15" spans="1:9" ht="24">
      <c r="F15" s="19" t="s">
        <v>32</v>
      </c>
      <c r="H15" s="1"/>
    </row>
    <row r="16" spans="1:9" ht="24">
      <c r="F16" s="19"/>
      <c r="H16" s="1"/>
    </row>
    <row r="17" spans="1:9" ht="24">
      <c r="F17" s="19"/>
      <c r="H17" s="1"/>
    </row>
    <row r="18" spans="1:9" ht="24">
      <c r="F18" s="19"/>
      <c r="H18" s="1"/>
    </row>
    <row r="19" spans="1:9" ht="23.25" customHeight="1">
      <c r="A19" s="143"/>
      <c r="B19" s="143"/>
      <c r="C19" s="143"/>
      <c r="D19" s="143"/>
      <c r="E19" s="143"/>
      <c r="F19" s="143"/>
      <c r="G19" s="143"/>
      <c r="H19" s="143"/>
    </row>
    <row r="20" spans="1:9" ht="15" customHeight="1">
      <c r="A20" s="144" t="s">
        <v>0</v>
      </c>
      <c r="B20" s="144" t="s">
        <v>27</v>
      </c>
      <c r="C20" s="146" t="s">
        <v>187</v>
      </c>
      <c r="D20" s="144" t="s">
        <v>63</v>
      </c>
      <c r="E20" s="144" t="s">
        <v>38</v>
      </c>
      <c r="F20" s="144" t="s">
        <v>188</v>
      </c>
      <c r="G20" s="146" t="s">
        <v>189</v>
      </c>
      <c r="H20" s="144" t="s">
        <v>190</v>
      </c>
      <c r="I20" s="148" t="s">
        <v>62</v>
      </c>
    </row>
    <row r="21" spans="1:9" ht="69.75" customHeight="1">
      <c r="A21" s="145"/>
      <c r="B21" s="145"/>
      <c r="C21" s="147"/>
      <c r="D21" s="145"/>
      <c r="E21" s="145"/>
      <c r="F21" s="145"/>
      <c r="G21" s="147"/>
      <c r="H21" s="145"/>
      <c r="I21" s="148"/>
    </row>
    <row r="22" spans="1:9" ht="24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53">
        <v>9</v>
      </c>
    </row>
    <row r="23" spans="1:9" ht="24">
      <c r="A23" s="12"/>
      <c r="B23" s="140" t="s">
        <v>76</v>
      </c>
      <c r="C23" s="141"/>
      <c r="D23" s="141"/>
      <c r="E23" s="141"/>
      <c r="F23" s="141"/>
      <c r="G23" s="141"/>
      <c r="H23" s="142"/>
      <c r="I23" s="54"/>
    </row>
    <row r="24" spans="1:9" ht="24">
      <c r="A24" s="12">
        <v>1</v>
      </c>
      <c r="B24" s="13" t="s">
        <v>30</v>
      </c>
      <c r="C24" s="13">
        <f>'May '!C48</f>
        <v>1816</v>
      </c>
      <c r="D24" s="13">
        <f>'May '!D48</f>
        <v>0</v>
      </c>
      <c r="E24" s="13">
        <f>'May '!E48</f>
        <v>1816</v>
      </c>
      <c r="F24" s="13">
        <f>'May '!F48</f>
        <v>0</v>
      </c>
      <c r="G24" s="13">
        <f>'May '!G48</f>
        <v>0</v>
      </c>
      <c r="H24" s="13">
        <f>'May '!H48</f>
        <v>1816</v>
      </c>
      <c r="I24" s="61">
        <f>SUM(100*G24/E24)</f>
        <v>0</v>
      </c>
    </row>
    <row r="25" spans="1:9" ht="24">
      <c r="A25" s="12"/>
      <c r="B25" s="140" t="s">
        <v>65</v>
      </c>
      <c r="C25" s="141"/>
      <c r="D25" s="141"/>
      <c r="E25" s="141"/>
      <c r="F25" s="141"/>
      <c r="G25" s="141"/>
      <c r="H25" s="142"/>
      <c r="I25" s="54"/>
    </row>
    <row r="26" spans="1:9" ht="24">
      <c r="A26" s="12">
        <v>2</v>
      </c>
      <c r="B26" s="13" t="s">
        <v>64</v>
      </c>
      <c r="C26" s="13">
        <f>'May '!C125</f>
        <v>475</v>
      </c>
      <c r="D26" s="13">
        <f>'May '!D125</f>
        <v>0</v>
      </c>
      <c r="E26" s="13">
        <f>'May '!E125</f>
        <v>475</v>
      </c>
      <c r="F26" s="13">
        <f>'May '!F125</f>
        <v>0</v>
      </c>
      <c r="G26" s="13">
        <f>'May '!G125</f>
        <v>0</v>
      </c>
      <c r="H26" s="13">
        <f>'May '!H125</f>
        <v>475</v>
      </c>
      <c r="I26" s="61">
        <f>SUM(100*G26/E26)</f>
        <v>0</v>
      </c>
    </row>
    <row r="27" spans="1:9" ht="24">
      <c r="A27" s="12"/>
      <c r="B27" s="140" t="s">
        <v>66</v>
      </c>
      <c r="C27" s="141"/>
      <c r="D27" s="141"/>
      <c r="E27" s="141"/>
      <c r="F27" s="141"/>
      <c r="G27" s="141"/>
      <c r="H27" s="142"/>
      <c r="I27" s="54"/>
    </row>
    <row r="28" spans="1:9" ht="24">
      <c r="A28" s="12">
        <v>3</v>
      </c>
      <c r="B28" s="13" t="s">
        <v>28</v>
      </c>
      <c r="C28" s="13">
        <f>'May '!C209</f>
        <v>10257</v>
      </c>
      <c r="D28" s="13">
        <f>'May '!D209</f>
        <v>0</v>
      </c>
      <c r="E28" s="13">
        <f>'May '!E209</f>
        <v>10257</v>
      </c>
      <c r="F28" s="13">
        <f>'May '!F209</f>
        <v>0</v>
      </c>
      <c r="G28" s="13">
        <f>'May '!G209</f>
        <v>0</v>
      </c>
      <c r="H28" s="13">
        <f>'May '!H209</f>
        <v>10257</v>
      </c>
      <c r="I28" s="61">
        <f>SUM(100*G28/E28)</f>
        <v>0</v>
      </c>
    </row>
    <row r="29" spans="1:9" ht="24">
      <c r="A29" s="2"/>
    </row>
    <row r="30" spans="1:9" ht="24">
      <c r="A30" s="2"/>
    </row>
    <row r="31" spans="1:9" ht="24">
      <c r="F31" s="19" t="s">
        <v>31</v>
      </c>
      <c r="H31" s="1"/>
    </row>
    <row r="32" spans="1:9" ht="24">
      <c r="F32" s="19" t="s">
        <v>32</v>
      </c>
      <c r="H32" s="1"/>
    </row>
    <row r="41" spans="1:9">
      <c r="A41" s="143" t="s">
        <v>193</v>
      </c>
      <c r="B41" s="143"/>
      <c r="C41" s="143"/>
      <c r="D41" s="143"/>
      <c r="E41" s="143"/>
      <c r="F41" s="143"/>
      <c r="G41" s="143"/>
      <c r="H41" s="143"/>
    </row>
    <row r="42" spans="1:9">
      <c r="A42" s="143"/>
      <c r="B42" s="143"/>
      <c r="C42" s="143"/>
      <c r="D42" s="143"/>
      <c r="E42" s="143"/>
      <c r="F42" s="143"/>
      <c r="G42" s="143"/>
      <c r="H42" s="143"/>
    </row>
    <row r="43" spans="1:9" ht="15" customHeight="1">
      <c r="A43" s="144" t="s">
        <v>0</v>
      </c>
      <c r="B43" s="144" t="s">
        <v>27</v>
      </c>
      <c r="C43" s="146" t="s">
        <v>191</v>
      </c>
      <c r="D43" s="144" t="s">
        <v>63</v>
      </c>
      <c r="E43" s="144" t="s">
        <v>38</v>
      </c>
      <c r="F43" s="144" t="s">
        <v>192</v>
      </c>
      <c r="G43" s="146" t="s">
        <v>194</v>
      </c>
      <c r="H43" s="144" t="s">
        <v>195</v>
      </c>
      <c r="I43" s="148" t="s">
        <v>62</v>
      </c>
    </row>
    <row r="44" spans="1:9" ht="67.5" customHeight="1">
      <c r="A44" s="145"/>
      <c r="B44" s="145"/>
      <c r="C44" s="147"/>
      <c r="D44" s="145"/>
      <c r="E44" s="145"/>
      <c r="F44" s="145"/>
      <c r="G44" s="147"/>
      <c r="H44" s="145"/>
      <c r="I44" s="148"/>
    </row>
    <row r="45" spans="1:9" ht="24">
      <c r="A45" s="12">
        <v>1</v>
      </c>
      <c r="B45" s="12">
        <v>2</v>
      </c>
      <c r="C45" s="12">
        <v>3</v>
      </c>
      <c r="D45" s="12">
        <v>4</v>
      </c>
      <c r="E45" s="12">
        <v>5</v>
      </c>
      <c r="F45" s="12">
        <v>6</v>
      </c>
      <c r="G45" s="12">
        <v>7</v>
      </c>
      <c r="H45" s="12">
        <v>8</v>
      </c>
      <c r="I45" s="53">
        <v>9</v>
      </c>
    </row>
    <row r="46" spans="1:9" ht="24">
      <c r="A46" s="12"/>
      <c r="B46" s="140" t="s">
        <v>76</v>
      </c>
      <c r="C46" s="141"/>
      <c r="D46" s="141"/>
      <c r="E46" s="141"/>
      <c r="F46" s="141"/>
      <c r="G46" s="141"/>
      <c r="H46" s="142"/>
      <c r="I46" s="54"/>
    </row>
    <row r="47" spans="1:9" ht="24">
      <c r="A47" s="12">
        <v>1</v>
      </c>
      <c r="B47" s="13" t="s">
        <v>30</v>
      </c>
      <c r="C47" s="13">
        <f>Jun!C48</f>
        <v>1816</v>
      </c>
      <c r="D47" s="13">
        <f>Jun!D48</f>
        <v>0</v>
      </c>
      <c r="E47" s="13">
        <f>Jun!E48</f>
        <v>1816</v>
      </c>
      <c r="F47" s="13">
        <f>Jun!F48</f>
        <v>0</v>
      </c>
      <c r="G47" s="13">
        <f>Jun!G48</f>
        <v>0</v>
      </c>
      <c r="H47" s="13">
        <f>Jun!H48</f>
        <v>1816</v>
      </c>
      <c r="I47" s="61">
        <f>SUM(100*G47/E47)</f>
        <v>0</v>
      </c>
    </row>
    <row r="48" spans="1:9" ht="24">
      <c r="A48" s="12"/>
      <c r="B48" s="140" t="s">
        <v>65</v>
      </c>
      <c r="C48" s="141"/>
      <c r="D48" s="141"/>
      <c r="E48" s="141"/>
      <c r="F48" s="141"/>
      <c r="G48" s="141"/>
      <c r="H48" s="142"/>
      <c r="I48" s="54"/>
    </row>
    <row r="49" spans="1:9" ht="24">
      <c r="A49" s="12">
        <v>2</v>
      </c>
      <c r="B49" s="13" t="s">
        <v>64</v>
      </c>
      <c r="C49" s="13">
        <f>Jun!C126</f>
        <v>475</v>
      </c>
      <c r="D49" s="13">
        <f>Jun!D126</f>
        <v>0</v>
      </c>
      <c r="E49" s="13">
        <f>Jun!E126</f>
        <v>475</v>
      </c>
      <c r="F49" s="13">
        <f>Jun!F126</f>
        <v>0</v>
      </c>
      <c r="G49" s="13">
        <f>Jun!G126</f>
        <v>0</v>
      </c>
      <c r="H49" s="13">
        <f>Jun!H126</f>
        <v>475</v>
      </c>
      <c r="I49" s="61">
        <f>SUM(100*G49/E49)</f>
        <v>0</v>
      </c>
    </row>
    <row r="50" spans="1:9" ht="24">
      <c r="A50" s="12"/>
      <c r="B50" s="140" t="s">
        <v>66</v>
      </c>
      <c r="C50" s="141"/>
      <c r="D50" s="141"/>
      <c r="E50" s="141"/>
      <c r="F50" s="141"/>
      <c r="G50" s="141"/>
      <c r="H50" s="142"/>
      <c r="I50" s="54"/>
    </row>
    <row r="51" spans="1:9" ht="24">
      <c r="A51" s="12">
        <v>3</v>
      </c>
      <c r="B51" s="13" t="s">
        <v>28</v>
      </c>
      <c r="C51" s="13">
        <f>Jun!C210</f>
        <v>10257</v>
      </c>
      <c r="D51" s="13">
        <f>Jun!D210</f>
        <v>0</v>
      </c>
      <c r="E51" s="13">
        <f>Jun!E210</f>
        <v>10257</v>
      </c>
      <c r="F51" s="13">
        <f>Jun!F210</f>
        <v>0</v>
      </c>
      <c r="G51" s="13">
        <f>Jun!G210</f>
        <v>0</v>
      </c>
      <c r="H51" s="13">
        <f>Jun!H210</f>
        <v>10257</v>
      </c>
      <c r="I51" s="61">
        <f>SUM(100*G51/E51)</f>
        <v>0</v>
      </c>
    </row>
    <row r="52" spans="1:9" ht="24">
      <c r="A52" s="2"/>
    </row>
    <row r="53" spans="1:9" ht="24">
      <c r="A53" s="2"/>
    </row>
    <row r="54" spans="1:9" ht="24">
      <c r="F54" s="19" t="s">
        <v>31</v>
      </c>
      <c r="H54" s="1"/>
    </row>
    <row r="55" spans="1:9" ht="24">
      <c r="F55" s="19" t="s">
        <v>32</v>
      </c>
      <c r="H55" s="1"/>
    </row>
    <row r="56" spans="1:9" ht="24">
      <c r="F56" s="19"/>
      <c r="H56" s="1"/>
    </row>
    <row r="57" spans="1:9" ht="24">
      <c r="F57" s="19"/>
      <c r="H57" s="1"/>
    </row>
    <row r="58" spans="1:9" ht="24">
      <c r="F58" s="19"/>
      <c r="H58" s="1"/>
    </row>
    <row r="59" spans="1:9" ht="24">
      <c r="F59" s="19"/>
      <c r="H59" s="1"/>
    </row>
    <row r="60" spans="1:9" ht="24">
      <c r="F60" s="19"/>
      <c r="H60" s="1"/>
    </row>
    <row r="62" spans="1:9">
      <c r="A62" s="143" t="s">
        <v>196</v>
      </c>
      <c r="B62" s="143"/>
      <c r="C62" s="143"/>
      <c r="D62" s="143"/>
      <c r="E62" s="143"/>
      <c r="F62" s="143"/>
      <c r="G62" s="143"/>
      <c r="H62" s="143"/>
    </row>
    <row r="63" spans="1:9">
      <c r="A63" s="143"/>
      <c r="B63" s="143"/>
      <c r="C63" s="143"/>
      <c r="D63" s="143"/>
      <c r="E63" s="143"/>
      <c r="F63" s="143"/>
      <c r="G63" s="143"/>
      <c r="H63" s="143"/>
    </row>
    <row r="64" spans="1:9" ht="15" customHeight="1">
      <c r="A64" s="144" t="s">
        <v>0</v>
      </c>
      <c r="B64" s="144" t="s">
        <v>27</v>
      </c>
      <c r="C64" s="146" t="s">
        <v>197</v>
      </c>
      <c r="D64" s="144" t="s">
        <v>63</v>
      </c>
      <c r="E64" s="144" t="s">
        <v>38</v>
      </c>
      <c r="F64" s="144" t="s">
        <v>198</v>
      </c>
      <c r="G64" s="146" t="s">
        <v>199</v>
      </c>
      <c r="H64" s="144" t="s">
        <v>200</v>
      </c>
      <c r="I64" s="148" t="s">
        <v>62</v>
      </c>
    </row>
    <row r="65" spans="1:9" ht="51.75" customHeight="1">
      <c r="A65" s="145"/>
      <c r="B65" s="145"/>
      <c r="C65" s="147"/>
      <c r="D65" s="145"/>
      <c r="E65" s="145"/>
      <c r="F65" s="145"/>
      <c r="G65" s="147"/>
      <c r="H65" s="145"/>
      <c r="I65" s="148"/>
    </row>
    <row r="66" spans="1:9" ht="24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53">
        <v>9</v>
      </c>
    </row>
    <row r="67" spans="1:9" ht="24">
      <c r="A67" s="12"/>
      <c r="B67" s="140" t="s">
        <v>76</v>
      </c>
      <c r="C67" s="141"/>
      <c r="D67" s="141"/>
      <c r="E67" s="141"/>
      <c r="F67" s="141"/>
      <c r="G67" s="141"/>
      <c r="H67" s="142"/>
      <c r="I67" s="54"/>
    </row>
    <row r="68" spans="1:9" ht="24">
      <c r="A68" s="12">
        <v>1</v>
      </c>
      <c r="B68" s="13" t="s">
        <v>30</v>
      </c>
      <c r="C68" s="13">
        <f>'Jully '!C45</f>
        <v>1816</v>
      </c>
      <c r="D68" s="13">
        <f>'Jully '!D45</f>
        <v>0</v>
      </c>
      <c r="E68" s="13">
        <f>'Jully '!E45</f>
        <v>1816</v>
      </c>
      <c r="F68" s="13">
        <f>'Jully '!F45</f>
        <v>0</v>
      </c>
      <c r="G68" s="13">
        <f>'Jully '!G45</f>
        <v>0</v>
      </c>
      <c r="H68" s="13">
        <f>'Jully '!H45</f>
        <v>1816</v>
      </c>
      <c r="I68" s="61">
        <f>SUM(100*G68/E68)</f>
        <v>0</v>
      </c>
    </row>
    <row r="69" spans="1:9" ht="24">
      <c r="A69" s="12"/>
      <c r="B69" s="140" t="s">
        <v>65</v>
      </c>
      <c r="C69" s="141"/>
      <c r="D69" s="141"/>
      <c r="E69" s="141"/>
      <c r="F69" s="141"/>
      <c r="G69" s="141"/>
      <c r="H69" s="142"/>
      <c r="I69" s="54"/>
    </row>
    <row r="70" spans="1:9" ht="24">
      <c r="A70" s="12">
        <v>2</v>
      </c>
      <c r="B70" s="13" t="s">
        <v>64</v>
      </c>
      <c r="C70" s="13">
        <f>'Jully '!C125</f>
        <v>475</v>
      </c>
      <c r="D70" s="13">
        <f>'Jully '!D125</f>
        <v>0</v>
      </c>
      <c r="E70" s="13">
        <f>'Jully '!E125</f>
        <v>475</v>
      </c>
      <c r="F70" s="13">
        <f>'Jully '!F125</f>
        <v>0</v>
      </c>
      <c r="G70" s="13">
        <f>'Jully '!G125</f>
        <v>0</v>
      </c>
      <c r="H70" s="13">
        <f>'Jully '!H125</f>
        <v>475</v>
      </c>
      <c r="I70" s="61">
        <f>SUM(100*G70/E70)</f>
        <v>0</v>
      </c>
    </row>
    <row r="71" spans="1:9" ht="24">
      <c r="A71" s="12"/>
      <c r="B71" s="140" t="s">
        <v>66</v>
      </c>
      <c r="C71" s="141"/>
      <c r="D71" s="141"/>
      <c r="E71" s="141"/>
      <c r="F71" s="141"/>
      <c r="G71" s="141"/>
      <c r="H71" s="142"/>
      <c r="I71" s="54"/>
    </row>
    <row r="72" spans="1:9" ht="24">
      <c r="A72" s="12">
        <v>3</v>
      </c>
      <c r="B72" s="13" t="s">
        <v>28</v>
      </c>
      <c r="C72" s="13">
        <f>'Jully '!C212</f>
        <v>10257</v>
      </c>
      <c r="D72" s="13">
        <f>'Jully '!D212</f>
        <v>0</v>
      </c>
      <c r="E72" s="13">
        <f>'Jully '!E212</f>
        <v>10257</v>
      </c>
      <c r="F72" s="13">
        <f>'Jully '!F212</f>
        <v>0</v>
      </c>
      <c r="G72" s="13">
        <f>'Jully '!G212</f>
        <v>0</v>
      </c>
      <c r="H72" s="13">
        <f>'Jully '!H212</f>
        <v>10257</v>
      </c>
      <c r="I72" s="61">
        <f>SUM(100*G72/E72)</f>
        <v>0</v>
      </c>
    </row>
    <row r="73" spans="1:9" ht="24">
      <c r="A73" s="2"/>
    </row>
    <row r="74" spans="1:9" ht="24">
      <c r="A74" s="2"/>
    </row>
    <row r="75" spans="1:9" ht="24">
      <c r="F75" s="19" t="s">
        <v>31</v>
      </c>
      <c r="H75" s="1"/>
    </row>
    <row r="76" spans="1:9" ht="24">
      <c r="F76" s="19" t="s">
        <v>32</v>
      </c>
      <c r="H76" s="1"/>
    </row>
    <row r="77" spans="1:9" ht="24">
      <c r="F77" s="19"/>
      <c r="H77" s="1"/>
    </row>
    <row r="78" spans="1:9" ht="24">
      <c r="F78" s="19"/>
      <c r="H78" s="1"/>
    </row>
    <row r="79" spans="1:9" ht="24">
      <c r="F79" s="19"/>
      <c r="H79" s="1"/>
    </row>
    <row r="80" spans="1:9" ht="24">
      <c r="F80" s="19"/>
      <c r="H80" s="1"/>
    </row>
    <row r="81" spans="1:9" ht="24">
      <c r="F81" s="19"/>
      <c r="H81" s="1"/>
    </row>
    <row r="84" spans="1:9">
      <c r="A84" s="143" t="s">
        <v>201</v>
      </c>
      <c r="B84" s="143"/>
      <c r="C84" s="143"/>
      <c r="D84" s="143"/>
      <c r="E84" s="143"/>
      <c r="F84" s="143"/>
      <c r="G84" s="143"/>
      <c r="H84" s="143"/>
    </row>
    <row r="85" spans="1:9">
      <c r="A85" s="143"/>
      <c r="B85" s="143"/>
      <c r="C85" s="143"/>
      <c r="D85" s="143"/>
      <c r="E85" s="143"/>
      <c r="F85" s="143"/>
      <c r="G85" s="143"/>
      <c r="H85" s="143"/>
    </row>
    <row r="86" spans="1:9" ht="15" customHeight="1">
      <c r="A86" s="144" t="s">
        <v>0</v>
      </c>
      <c r="B86" s="144" t="s">
        <v>27</v>
      </c>
      <c r="C86" s="146" t="s">
        <v>202</v>
      </c>
      <c r="D86" s="144" t="s">
        <v>63</v>
      </c>
      <c r="E86" s="144" t="s">
        <v>38</v>
      </c>
      <c r="F86" s="144" t="s">
        <v>203</v>
      </c>
      <c r="G86" s="146" t="s">
        <v>204</v>
      </c>
      <c r="H86" s="144" t="s">
        <v>205</v>
      </c>
      <c r="I86" s="148" t="s">
        <v>62</v>
      </c>
    </row>
    <row r="87" spans="1:9" ht="54" customHeight="1">
      <c r="A87" s="145"/>
      <c r="B87" s="145"/>
      <c r="C87" s="147"/>
      <c r="D87" s="145"/>
      <c r="E87" s="145"/>
      <c r="F87" s="145"/>
      <c r="G87" s="147"/>
      <c r="H87" s="145"/>
      <c r="I87" s="148"/>
    </row>
    <row r="88" spans="1:9" ht="24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53">
        <v>9</v>
      </c>
    </row>
    <row r="89" spans="1:9" ht="24">
      <c r="A89" s="12"/>
      <c r="B89" s="140" t="s">
        <v>76</v>
      </c>
      <c r="C89" s="141"/>
      <c r="D89" s="141"/>
      <c r="E89" s="141"/>
      <c r="F89" s="141"/>
      <c r="G89" s="141"/>
      <c r="H89" s="142"/>
      <c r="I89" s="54"/>
    </row>
    <row r="90" spans="1:9" ht="24">
      <c r="A90" s="12">
        <v>1</v>
      </c>
      <c r="B90" s="13" t="s">
        <v>30</v>
      </c>
      <c r="C90" s="13">
        <f>Aug!C48</f>
        <v>1816</v>
      </c>
      <c r="D90" s="13">
        <f>Aug!D48</f>
        <v>0</v>
      </c>
      <c r="E90" s="13">
        <f>Aug!E48</f>
        <v>1816</v>
      </c>
      <c r="F90" s="13">
        <f>Aug!F48</f>
        <v>0</v>
      </c>
      <c r="G90" s="13">
        <f>Aug!G48</f>
        <v>0</v>
      </c>
      <c r="H90" s="13">
        <f>Aug!H48</f>
        <v>1816</v>
      </c>
      <c r="I90" s="61">
        <f>SUM(100*G90/E90)</f>
        <v>0</v>
      </c>
    </row>
    <row r="91" spans="1:9" ht="24">
      <c r="A91" s="12"/>
      <c r="B91" s="140" t="s">
        <v>65</v>
      </c>
      <c r="C91" s="141"/>
      <c r="D91" s="141"/>
      <c r="E91" s="141"/>
      <c r="F91" s="141"/>
      <c r="G91" s="141"/>
      <c r="H91" s="142"/>
      <c r="I91" s="54"/>
    </row>
    <row r="92" spans="1:9" ht="24">
      <c r="A92" s="12">
        <v>2</v>
      </c>
      <c r="B92" s="13" t="s">
        <v>64</v>
      </c>
      <c r="C92" s="13">
        <f>Aug!C126</f>
        <v>475</v>
      </c>
      <c r="D92" s="13">
        <f>Aug!D126</f>
        <v>0</v>
      </c>
      <c r="E92" s="13">
        <f>Aug!E126</f>
        <v>475</v>
      </c>
      <c r="F92" s="13">
        <f>Aug!F126</f>
        <v>0</v>
      </c>
      <c r="G92" s="13">
        <f>Aug!G126</f>
        <v>0</v>
      </c>
      <c r="H92" s="13">
        <f>Aug!H126</f>
        <v>475</v>
      </c>
      <c r="I92" s="61">
        <f>SUM(100*G92/E92)</f>
        <v>0</v>
      </c>
    </row>
    <row r="93" spans="1:9" ht="24">
      <c r="A93" s="12"/>
      <c r="B93" s="140" t="s">
        <v>66</v>
      </c>
      <c r="C93" s="141"/>
      <c r="D93" s="141"/>
      <c r="E93" s="141"/>
      <c r="F93" s="141"/>
      <c r="G93" s="141"/>
      <c r="H93" s="142"/>
      <c r="I93" s="54"/>
    </row>
    <row r="94" spans="1:9" ht="24">
      <c r="A94" s="12">
        <v>3</v>
      </c>
      <c r="B94" s="13" t="s">
        <v>28</v>
      </c>
      <c r="C94" s="13">
        <f>Aug!C212</f>
        <v>10257</v>
      </c>
      <c r="D94" s="13">
        <f>Aug!D212</f>
        <v>0</v>
      </c>
      <c r="E94" s="13">
        <f>Aug!E212</f>
        <v>10257</v>
      </c>
      <c r="F94" s="13">
        <f>Aug!F212</f>
        <v>21</v>
      </c>
      <c r="G94" s="13">
        <f>Aug!G212</f>
        <v>0</v>
      </c>
      <c r="H94" s="13">
        <f>Aug!H212</f>
        <v>10257</v>
      </c>
      <c r="I94" s="61">
        <f>SUM(100*G94/E94)</f>
        <v>0</v>
      </c>
    </row>
    <row r="95" spans="1:9" ht="24">
      <c r="A95" s="2"/>
    </row>
    <row r="96" spans="1:9" ht="24">
      <c r="A96" s="2"/>
    </row>
    <row r="97" spans="1:9" ht="24">
      <c r="F97" s="19" t="s">
        <v>31</v>
      </c>
      <c r="H97" s="1"/>
    </row>
    <row r="98" spans="1:9" ht="24">
      <c r="F98" s="19" t="s">
        <v>32</v>
      </c>
      <c r="H98" s="1"/>
    </row>
    <row r="107" spans="1:9">
      <c r="A107" s="143" t="s">
        <v>206</v>
      </c>
      <c r="B107" s="143"/>
      <c r="C107" s="143"/>
      <c r="D107" s="143"/>
      <c r="E107" s="143"/>
      <c r="F107" s="143"/>
      <c r="G107" s="143"/>
      <c r="H107" s="143"/>
    </row>
    <row r="108" spans="1:9">
      <c r="A108" s="143"/>
      <c r="B108" s="143"/>
      <c r="C108" s="143"/>
      <c r="D108" s="143"/>
      <c r="E108" s="143"/>
      <c r="F108" s="143"/>
      <c r="G108" s="143"/>
      <c r="H108" s="143"/>
    </row>
    <row r="109" spans="1:9" ht="15" customHeight="1">
      <c r="A109" s="144" t="s">
        <v>0</v>
      </c>
      <c r="B109" s="144" t="s">
        <v>27</v>
      </c>
      <c r="C109" s="146" t="s">
        <v>213</v>
      </c>
      <c r="D109" s="144" t="s">
        <v>63</v>
      </c>
      <c r="E109" s="144" t="s">
        <v>38</v>
      </c>
      <c r="F109" s="144" t="s">
        <v>214</v>
      </c>
      <c r="G109" s="146" t="s">
        <v>215</v>
      </c>
      <c r="H109" s="144" t="s">
        <v>216</v>
      </c>
      <c r="I109" s="148" t="s">
        <v>62</v>
      </c>
    </row>
    <row r="110" spans="1:9" ht="69.75" customHeight="1">
      <c r="A110" s="145"/>
      <c r="B110" s="145"/>
      <c r="C110" s="147"/>
      <c r="D110" s="145"/>
      <c r="E110" s="145"/>
      <c r="F110" s="145"/>
      <c r="G110" s="147"/>
      <c r="H110" s="145"/>
      <c r="I110" s="148"/>
    </row>
    <row r="111" spans="1:9" ht="24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53">
        <v>9</v>
      </c>
    </row>
    <row r="112" spans="1:9" ht="24">
      <c r="A112" s="12"/>
      <c r="B112" s="140" t="s">
        <v>76</v>
      </c>
      <c r="C112" s="141"/>
      <c r="D112" s="141"/>
      <c r="E112" s="141"/>
      <c r="F112" s="141"/>
      <c r="G112" s="141"/>
      <c r="H112" s="142"/>
      <c r="I112" s="54"/>
    </row>
    <row r="113" spans="1:9" ht="24">
      <c r="A113" s="12">
        <v>1</v>
      </c>
      <c r="B113" s="13" t="s">
        <v>30</v>
      </c>
      <c r="C113" s="13">
        <f>'Sept '!C48</f>
        <v>1816</v>
      </c>
      <c r="D113" s="13">
        <f>'Sept '!D48</f>
        <v>0</v>
      </c>
      <c r="E113" s="13">
        <f>'Sept '!E48</f>
        <v>1816</v>
      </c>
      <c r="F113" s="13">
        <f>'Sept '!F48</f>
        <v>0</v>
      </c>
      <c r="G113" s="13">
        <f>'Sept '!G48</f>
        <v>0</v>
      </c>
      <c r="H113" s="13">
        <f>'Sept '!H48</f>
        <v>1816</v>
      </c>
      <c r="I113" s="61">
        <f>SUM(100*G113/E113)</f>
        <v>0</v>
      </c>
    </row>
    <row r="114" spans="1:9" ht="24">
      <c r="A114" s="12"/>
      <c r="B114" s="140" t="s">
        <v>65</v>
      </c>
      <c r="C114" s="141"/>
      <c r="D114" s="141"/>
      <c r="E114" s="141"/>
      <c r="F114" s="141"/>
      <c r="G114" s="141"/>
      <c r="H114" s="142"/>
      <c r="I114" s="54"/>
    </row>
    <row r="115" spans="1:9" ht="24">
      <c r="A115" s="12">
        <v>2</v>
      </c>
      <c r="B115" s="13" t="s">
        <v>64</v>
      </c>
      <c r="C115" s="13">
        <f>'Sept '!C125</f>
        <v>475</v>
      </c>
      <c r="D115" s="13">
        <f>'Sept '!D125</f>
        <v>0</v>
      </c>
      <c r="E115" s="13">
        <f>'Sept '!E125</f>
        <v>475</v>
      </c>
      <c r="F115" s="13">
        <f>'Sept '!F125</f>
        <v>0</v>
      </c>
      <c r="G115" s="13">
        <f>'Sept '!G125</f>
        <v>0</v>
      </c>
      <c r="H115" s="13">
        <f>'Sept '!H125</f>
        <v>475</v>
      </c>
      <c r="I115" s="61">
        <f>SUM(100*G115/E115)</f>
        <v>0</v>
      </c>
    </row>
    <row r="116" spans="1:9" ht="24">
      <c r="A116" s="12"/>
      <c r="B116" s="140" t="s">
        <v>66</v>
      </c>
      <c r="C116" s="141"/>
      <c r="D116" s="141"/>
      <c r="E116" s="141"/>
      <c r="F116" s="141"/>
      <c r="G116" s="141"/>
      <c r="H116" s="142"/>
      <c r="I116" s="54"/>
    </row>
    <row r="117" spans="1:9" ht="24">
      <c r="A117" s="12">
        <v>3</v>
      </c>
      <c r="B117" s="13" t="s">
        <v>28</v>
      </c>
      <c r="C117" s="13">
        <f>'Sept '!C209</f>
        <v>10257</v>
      </c>
      <c r="D117" s="13">
        <f>'Sept '!D209</f>
        <v>0</v>
      </c>
      <c r="E117" s="13">
        <f>'Sept '!E209</f>
        <v>10257</v>
      </c>
      <c r="F117" s="13">
        <f>'Sept '!F209</f>
        <v>70</v>
      </c>
      <c r="G117" s="13">
        <f>'Sept '!G209</f>
        <v>0</v>
      </c>
      <c r="H117" s="13">
        <f>'Sept '!H209</f>
        <v>10257</v>
      </c>
      <c r="I117" s="61">
        <f>SUM(100*G117/E117)</f>
        <v>0</v>
      </c>
    </row>
    <row r="118" spans="1:9" ht="24">
      <c r="A118" s="2"/>
    </row>
    <row r="119" spans="1:9" ht="24">
      <c r="A119" s="2"/>
    </row>
    <row r="120" spans="1:9" ht="24">
      <c r="G120" s="19" t="s">
        <v>31</v>
      </c>
      <c r="H120" s="1"/>
    </row>
    <row r="121" spans="1:9" ht="24">
      <c r="G121" s="19" t="s">
        <v>32</v>
      </c>
      <c r="H121" s="1"/>
    </row>
    <row r="122" spans="1:9" ht="24">
      <c r="F122" s="19"/>
      <c r="H122" s="1"/>
    </row>
    <row r="123" spans="1:9" ht="24">
      <c r="F123" s="19"/>
      <c r="H123" s="1"/>
    </row>
    <row r="124" spans="1:9" ht="24">
      <c r="F124" s="19"/>
      <c r="H124" s="1"/>
    </row>
    <row r="125" spans="1:9" ht="24">
      <c r="F125" s="19"/>
      <c r="H125" s="1"/>
    </row>
    <row r="126" spans="1:9">
      <c r="A126" s="143" t="s">
        <v>207</v>
      </c>
      <c r="B126" s="143"/>
      <c r="C126" s="143"/>
      <c r="D126" s="143"/>
      <c r="E126" s="143"/>
      <c r="F126" s="143"/>
      <c r="G126" s="143"/>
      <c r="H126" s="143"/>
    </row>
    <row r="127" spans="1:9">
      <c r="A127" s="143"/>
      <c r="B127" s="143"/>
      <c r="C127" s="143"/>
      <c r="D127" s="143"/>
      <c r="E127" s="143"/>
      <c r="F127" s="143"/>
      <c r="G127" s="143"/>
      <c r="H127" s="143"/>
    </row>
    <row r="128" spans="1:9" ht="15" customHeight="1">
      <c r="A128" s="144" t="s">
        <v>0</v>
      </c>
      <c r="B128" s="144" t="s">
        <v>27</v>
      </c>
      <c r="C128" s="146" t="s">
        <v>217</v>
      </c>
      <c r="D128" s="144" t="s">
        <v>63</v>
      </c>
      <c r="E128" s="144" t="s">
        <v>38</v>
      </c>
      <c r="F128" s="144" t="s">
        <v>218</v>
      </c>
      <c r="G128" s="146" t="s">
        <v>219</v>
      </c>
      <c r="H128" s="144" t="s">
        <v>220</v>
      </c>
      <c r="I128" s="148" t="s">
        <v>62</v>
      </c>
    </row>
    <row r="129" spans="1:9" ht="50.25" customHeight="1">
      <c r="A129" s="145"/>
      <c r="B129" s="145"/>
      <c r="C129" s="147"/>
      <c r="D129" s="145"/>
      <c r="E129" s="145"/>
      <c r="F129" s="145"/>
      <c r="G129" s="147"/>
      <c r="H129" s="145"/>
      <c r="I129" s="148"/>
    </row>
    <row r="130" spans="1:9" ht="24">
      <c r="A130" s="12">
        <v>1</v>
      </c>
      <c r="B130" s="12">
        <v>2</v>
      </c>
      <c r="C130" s="12">
        <v>3</v>
      </c>
      <c r="D130" s="12">
        <v>4</v>
      </c>
      <c r="E130" s="12">
        <v>5</v>
      </c>
      <c r="F130" s="12">
        <v>6</v>
      </c>
      <c r="G130" s="12">
        <v>7</v>
      </c>
      <c r="H130" s="12">
        <v>8</v>
      </c>
      <c r="I130" s="53">
        <v>9</v>
      </c>
    </row>
    <row r="131" spans="1:9" ht="24">
      <c r="A131" s="12"/>
      <c r="B131" s="140" t="s">
        <v>76</v>
      </c>
      <c r="C131" s="141"/>
      <c r="D131" s="141"/>
      <c r="E131" s="141"/>
      <c r="F131" s="141"/>
      <c r="G131" s="141"/>
      <c r="H131" s="142"/>
      <c r="I131" s="54"/>
    </row>
    <row r="132" spans="1:9" ht="24">
      <c r="A132" s="12">
        <v>1</v>
      </c>
      <c r="B132" s="13" t="s">
        <v>30</v>
      </c>
      <c r="C132" s="13">
        <f>'Oct '!C48</f>
        <v>1816</v>
      </c>
      <c r="D132" s="13">
        <f>'Oct '!D48</f>
        <v>0</v>
      </c>
      <c r="E132" s="13">
        <f>'Oct '!E48</f>
        <v>1816</v>
      </c>
      <c r="F132" s="13">
        <f>'Oct '!F48</f>
        <v>0</v>
      </c>
      <c r="G132" s="13">
        <f>'Oct '!G48</f>
        <v>0</v>
      </c>
      <c r="H132" s="13">
        <f>'Oct '!H48</f>
        <v>1816</v>
      </c>
      <c r="I132" s="61">
        <f>SUM(100*G132/E132)</f>
        <v>0</v>
      </c>
    </row>
    <row r="133" spans="1:9" ht="24">
      <c r="A133" s="12"/>
      <c r="B133" s="140" t="s">
        <v>65</v>
      </c>
      <c r="C133" s="141"/>
      <c r="D133" s="141"/>
      <c r="E133" s="141"/>
      <c r="F133" s="141"/>
      <c r="G133" s="141"/>
      <c r="H133" s="142"/>
      <c r="I133" s="54"/>
    </row>
    <row r="134" spans="1:9" ht="24">
      <c r="A134" s="12">
        <v>2</v>
      </c>
      <c r="B134" s="13" t="s">
        <v>64</v>
      </c>
      <c r="C134" s="13">
        <f>'Oct '!C125</f>
        <v>475</v>
      </c>
      <c r="D134" s="13">
        <f>'Oct '!D125</f>
        <v>0</v>
      </c>
      <c r="E134" s="13">
        <f>'Oct '!E125</f>
        <v>475</v>
      </c>
      <c r="F134" s="13">
        <f>'Oct '!F125</f>
        <v>0</v>
      </c>
      <c r="G134" s="13">
        <f>'Oct '!G125</f>
        <v>0</v>
      </c>
      <c r="H134" s="13">
        <f>'Oct '!H125</f>
        <v>475</v>
      </c>
      <c r="I134" s="61">
        <f>SUM(100*G134/E134)</f>
        <v>0</v>
      </c>
    </row>
    <row r="135" spans="1:9" ht="24">
      <c r="A135" s="12"/>
      <c r="B135" s="140" t="s">
        <v>66</v>
      </c>
      <c r="C135" s="141"/>
      <c r="D135" s="141"/>
      <c r="E135" s="141"/>
      <c r="F135" s="141"/>
      <c r="G135" s="141"/>
      <c r="H135" s="142"/>
      <c r="I135" s="54"/>
    </row>
    <row r="136" spans="1:9" ht="24">
      <c r="A136" s="12">
        <v>3</v>
      </c>
      <c r="B136" s="13" t="s">
        <v>28</v>
      </c>
      <c r="C136" s="13">
        <f>'Oct '!C209</f>
        <v>10257</v>
      </c>
      <c r="D136" s="13">
        <f>'Oct '!D209</f>
        <v>0</v>
      </c>
      <c r="E136" s="13">
        <f>'Oct '!E209</f>
        <v>10257</v>
      </c>
      <c r="F136" s="13">
        <f>'Oct '!F209</f>
        <v>0</v>
      </c>
      <c r="G136" s="13">
        <f>'Oct '!G209</f>
        <v>0</v>
      </c>
      <c r="H136" s="13">
        <f>'Oct '!H209</f>
        <v>10257</v>
      </c>
      <c r="I136" s="61">
        <f>SUM(100*G136/E136)</f>
        <v>0</v>
      </c>
    </row>
    <row r="137" spans="1:9" ht="24">
      <c r="A137" s="2"/>
    </row>
    <row r="138" spans="1:9" ht="24">
      <c r="A138" s="2"/>
    </row>
    <row r="139" spans="1:9" ht="24">
      <c r="F139" s="19" t="s">
        <v>31</v>
      </c>
      <c r="H139" s="1"/>
    </row>
    <row r="140" spans="1:9" ht="24">
      <c r="F140" s="19" t="s">
        <v>32</v>
      </c>
      <c r="H140" s="1"/>
    </row>
    <row r="141" spans="1:9" ht="24">
      <c r="F141" s="19"/>
      <c r="H141" s="1"/>
    </row>
    <row r="142" spans="1:9" ht="24">
      <c r="F142" s="19"/>
      <c r="H142" s="1"/>
    </row>
    <row r="143" spans="1:9" ht="24">
      <c r="F143" s="19"/>
      <c r="H143" s="1"/>
    </row>
    <row r="144" spans="1:9" ht="24">
      <c r="F144" s="19"/>
      <c r="H144" s="1"/>
    </row>
    <row r="145" spans="1:9" ht="24">
      <c r="F145" s="19"/>
      <c r="H145" s="1"/>
    </row>
    <row r="147" spans="1:9">
      <c r="A147" s="143" t="s">
        <v>208</v>
      </c>
      <c r="B147" s="143"/>
      <c r="C147" s="143"/>
      <c r="D147" s="143"/>
      <c r="E147" s="143"/>
      <c r="F147" s="143"/>
      <c r="G147" s="143"/>
      <c r="H147" s="143"/>
    </row>
    <row r="148" spans="1:9">
      <c r="A148" s="143"/>
      <c r="B148" s="143"/>
      <c r="C148" s="143"/>
      <c r="D148" s="143"/>
      <c r="E148" s="143"/>
      <c r="F148" s="143"/>
      <c r="G148" s="143"/>
      <c r="H148" s="143"/>
    </row>
    <row r="149" spans="1:9" ht="15" customHeight="1">
      <c r="A149" s="144" t="s">
        <v>0</v>
      </c>
      <c r="B149" s="144" t="s">
        <v>27</v>
      </c>
      <c r="C149" s="146" t="s">
        <v>221</v>
      </c>
      <c r="D149" s="144" t="s">
        <v>63</v>
      </c>
      <c r="E149" s="144" t="s">
        <v>38</v>
      </c>
      <c r="F149" s="144" t="s">
        <v>222</v>
      </c>
      <c r="G149" s="146" t="s">
        <v>223</v>
      </c>
      <c r="H149" s="144" t="s">
        <v>224</v>
      </c>
      <c r="I149" s="148" t="s">
        <v>62</v>
      </c>
    </row>
    <row r="150" spans="1:9" ht="42.75" customHeight="1">
      <c r="A150" s="145"/>
      <c r="B150" s="145"/>
      <c r="C150" s="147"/>
      <c r="D150" s="145"/>
      <c r="E150" s="145"/>
      <c r="F150" s="145"/>
      <c r="G150" s="147"/>
      <c r="H150" s="145"/>
      <c r="I150" s="148"/>
    </row>
    <row r="151" spans="1:9" ht="24">
      <c r="A151" s="12">
        <v>1</v>
      </c>
      <c r="B151" s="12">
        <v>2</v>
      </c>
      <c r="C151" s="12">
        <v>3</v>
      </c>
      <c r="D151" s="12">
        <v>4</v>
      </c>
      <c r="E151" s="12">
        <v>5</v>
      </c>
      <c r="F151" s="12">
        <v>6</v>
      </c>
      <c r="G151" s="12">
        <v>7</v>
      </c>
      <c r="H151" s="12">
        <v>8</v>
      </c>
      <c r="I151" s="53">
        <v>9</v>
      </c>
    </row>
    <row r="152" spans="1:9" ht="24">
      <c r="A152" s="12"/>
      <c r="B152" s="140" t="s">
        <v>76</v>
      </c>
      <c r="C152" s="141"/>
      <c r="D152" s="141"/>
      <c r="E152" s="141"/>
      <c r="F152" s="141"/>
      <c r="G152" s="141"/>
      <c r="H152" s="142"/>
      <c r="I152" s="54"/>
    </row>
    <row r="153" spans="1:9" ht="24">
      <c r="A153" s="12">
        <v>1</v>
      </c>
      <c r="B153" s="13" t="s">
        <v>30</v>
      </c>
      <c r="C153" s="13">
        <f>Nov!C44</f>
        <v>1816</v>
      </c>
      <c r="D153" s="13">
        <f>Nov!D44</f>
        <v>0</v>
      </c>
      <c r="E153" s="13">
        <f>Nov!E44</f>
        <v>1816</v>
      </c>
      <c r="F153" s="13">
        <f>Nov!F44</f>
        <v>0</v>
      </c>
      <c r="G153" s="13">
        <f>Nov!G44</f>
        <v>0</v>
      </c>
      <c r="H153" s="13">
        <f>Nov!H44</f>
        <v>1816</v>
      </c>
      <c r="I153" s="61">
        <f>SUM(100*G153/E153)</f>
        <v>0</v>
      </c>
    </row>
    <row r="154" spans="1:9" ht="24">
      <c r="A154" s="12"/>
      <c r="B154" s="140" t="s">
        <v>65</v>
      </c>
      <c r="C154" s="141"/>
      <c r="D154" s="141"/>
      <c r="E154" s="141"/>
      <c r="F154" s="141"/>
      <c r="G154" s="141"/>
      <c r="H154" s="142"/>
      <c r="I154" s="54"/>
    </row>
    <row r="155" spans="1:9" ht="24">
      <c r="A155" s="12">
        <v>2</v>
      </c>
      <c r="B155" s="13" t="s">
        <v>64</v>
      </c>
      <c r="C155" s="13">
        <f>Nov!C124</f>
        <v>475</v>
      </c>
      <c r="D155" s="13">
        <f>Nov!D124</f>
        <v>0</v>
      </c>
      <c r="E155" s="13">
        <f>Nov!E124</f>
        <v>475</v>
      </c>
      <c r="F155" s="13">
        <f>Nov!F124</f>
        <v>0</v>
      </c>
      <c r="G155" s="13">
        <f>Nov!G124</f>
        <v>0</v>
      </c>
      <c r="H155" s="13">
        <f>Nov!H124</f>
        <v>475</v>
      </c>
      <c r="I155" s="61">
        <f>SUM(100*G155/E155)</f>
        <v>0</v>
      </c>
    </row>
    <row r="156" spans="1:9" ht="24">
      <c r="A156" s="12"/>
      <c r="B156" s="140" t="s">
        <v>66</v>
      </c>
      <c r="C156" s="141"/>
      <c r="D156" s="141"/>
      <c r="E156" s="141"/>
      <c r="F156" s="141"/>
      <c r="G156" s="141"/>
      <c r="H156" s="142"/>
      <c r="I156" s="54"/>
    </row>
    <row r="157" spans="1:9" ht="24">
      <c r="A157" s="12">
        <v>3</v>
      </c>
      <c r="B157" s="13" t="s">
        <v>28</v>
      </c>
      <c r="C157" s="13">
        <f>Nov!C208</f>
        <v>10257</v>
      </c>
      <c r="D157" s="13">
        <f>Nov!D208</f>
        <v>0</v>
      </c>
      <c r="E157" s="13">
        <f>Nov!E208</f>
        <v>10257</v>
      </c>
      <c r="F157" s="13">
        <f>Nov!F208</f>
        <v>0</v>
      </c>
      <c r="G157" s="13">
        <f>Nov!G208</f>
        <v>0</v>
      </c>
      <c r="H157" s="13">
        <f>Nov!H208</f>
        <v>10257</v>
      </c>
      <c r="I157" s="61">
        <f>SUM(100*G157/E157)</f>
        <v>0</v>
      </c>
    </row>
    <row r="158" spans="1:9" ht="24">
      <c r="A158" s="2"/>
    </row>
    <row r="159" spans="1:9" ht="24">
      <c r="A159" s="2"/>
    </row>
    <row r="160" spans="1:9" ht="24">
      <c r="F160" s="19" t="s">
        <v>31</v>
      </c>
      <c r="H160" s="1"/>
    </row>
    <row r="161" spans="1:9" ht="24">
      <c r="F161" s="19" t="s">
        <v>32</v>
      </c>
      <c r="H161" s="1"/>
    </row>
    <row r="162" spans="1:9" ht="24">
      <c r="F162" s="19"/>
      <c r="H162" s="1"/>
    </row>
    <row r="163" spans="1:9" ht="24">
      <c r="F163" s="19"/>
      <c r="H163" s="1"/>
    </row>
    <row r="164" spans="1:9" ht="24">
      <c r="F164" s="19"/>
      <c r="H164" s="1"/>
    </row>
    <row r="165" spans="1:9" ht="24">
      <c r="F165" s="19"/>
      <c r="H165" s="1"/>
    </row>
    <row r="166" spans="1:9" ht="24">
      <c r="F166" s="19"/>
      <c r="H166" s="1"/>
    </row>
    <row r="167" spans="1:9" ht="24">
      <c r="F167" s="19"/>
      <c r="H167" s="1"/>
    </row>
    <row r="168" spans="1:9">
      <c r="A168" s="143" t="s">
        <v>209</v>
      </c>
      <c r="B168" s="143"/>
      <c r="C168" s="143"/>
      <c r="D168" s="143"/>
      <c r="E168" s="143"/>
      <c r="F168" s="143"/>
      <c r="G168" s="143"/>
      <c r="H168" s="143"/>
    </row>
    <row r="169" spans="1:9">
      <c r="A169" s="143"/>
      <c r="B169" s="143"/>
      <c r="C169" s="143"/>
      <c r="D169" s="143"/>
      <c r="E169" s="143"/>
      <c r="F169" s="143"/>
      <c r="G169" s="143"/>
      <c r="H169" s="143"/>
    </row>
    <row r="170" spans="1:9" ht="15" customHeight="1">
      <c r="A170" s="144" t="s">
        <v>0</v>
      </c>
      <c r="B170" s="144" t="s">
        <v>27</v>
      </c>
      <c r="C170" s="146" t="s">
        <v>225</v>
      </c>
      <c r="D170" s="144" t="s">
        <v>63</v>
      </c>
      <c r="E170" s="144" t="s">
        <v>38</v>
      </c>
      <c r="F170" s="144" t="s">
        <v>226</v>
      </c>
      <c r="G170" s="146" t="s">
        <v>227</v>
      </c>
      <c r="H170" s="144" t="s">
        <v>228</v>
      </c>
      <c r="I170" s="148" t="s">
        <v>62</v>
      </c>
    </row>
    <row r="171" spans="1:9" ht="39" customHeight="1">
      <c r="A171" s="145"/>
      <c r="B171" s="145"/>
      <c r="C171" s="147"/>
      <c r="D171" s="145"/>
      <c r="E171" s="145"/>
      <c r="F171" s="145"/>
      <c r="G171" s="147"/>
      <c r="H171" s="145"/>
      <c r="I171" s="148"/>
    </row>
    <row r="172" spans="1:9" ht="24">
      <c r="A172" s="12">
        <v>1</v>
      </c>
      <c r="B172" s="12">
        <v>2</v>
      </c>
      <c r="C172" s="12">
        <v>3</v>
      </c>
      <c r="D172" s="12">
        <v>4</v>
      </c>
      <c r="E172" s="12">
        <v>5</v>
      </c>
      <c r="F172" s="12">
        <v>6</v>
      </c>
      <c r="G172" s="12">
        <v>7</v>
      </c>
      <c r="H172" s="12">
        <v>8</v>
      </c>
      <c r="I172" s="53">
        <v>9</v>
      </c>
    </row>
    <row r="173" spans="1:9" ht="24">
      <c r="A173" s="12"/>
      <c r="B173" s="140" t="s">
        <v>76</v>
      </c>
      <c r="C173" s="141"/>
      <c r="D173" s="141"/>
      <c r="E173" s="141"/>
      <c r="F173" s="141"/>
      <c r="G173" s="141"/>
      <c r="H173" s="142"/>
      <c r="I173" s="54"/>
    </row>
    <row r="174" spans="1:9" ht="24">
      <c r="A174" s="12">
        <v>1</v>
      </c>
      <c r="B174" s="13" t="s">
        <v>30</v>
      </c>
      <c r="C174" s="13">
        <f>Dec!C48</f>
        <v>1816</v>
      </c>
      <c r="D174" s="13">
        <f>Dec!D48</f>
        <v>0</v>
      </c>
      <c r="E174" s="13">
        <f>Dec!E48</f>
        <v>1816</v>
      </c>
      <c r="F174" s="13">
        <f>Dec!F48</f>
        <v>0</v>
      </c>
      <c r="G174" s="13">
        <f>Dec!G48</f>
        <v>0</v>
      </c>
      <c r="H174" s="13">
        <f>Dec!H48</f>
        <v>1816</v>
      </c>
      <c r="I174" s="61">
        <f>SUM(100*G174/E174)</f>
        <v>0</v>
      </c>
    </row>
    <row r="175" spans="1:9" ht="24">
      <c r="A175" s="12"/>
      <c r="B175" s="140" t="s">
        <v>65</v>
      </c>
      <c r="C175" s="141"/>
      <c r="D175" s="141"/>
      <c r="E175" s="141"/>
      <c r="F175" s="141"/>
      <c r="G175" s="141"/>
      <c r="H175" s="142"/>
      <c r="I175" s="54"/>
    </row>
    <row r="176" spans="1:9" ht="24">
      <c r="A176" s="12">
        <v>2</v>
      </c>
      <c r="B176" s="13" t="s">
        <v>64</v>
      </c>
      <c r="C176" s="13">
        <f>Dec!C125</f>
        <v>475</v>
      </c>
      <c r="D176" s="13">
        <f>Dec!D125</f>
        <v>0</v>
      </c>
      <c r="E176" s="13">
        <f>Dec!E125</f>
        <v>475</v>
      </c>
      <c r="F176" s="13">
        <f>Dec!F125</f>
        <v>0</v>
      </c>
      <c r="G176" s="13">
        <f>Dec!G125</f>
        <v>0</v>
      </c>
      <c r="H176" s="13">
        <f>Dec!H125</f>
        <v>475</v>
      </c>
      <c r="I176" s="61">
        <f>SUM(100*G176/E176)</f>
        <v>0</v>
      </c>
    </row>
    <row r="177" spans="1:9" ht="24">
      <c r="A177" s="12"/>
      <c r="B177" s="140" t="s">
        <v>66</v>
      </c>
      <c r="C177" s="141"/>
      <c r="D177" s="141"/>
      <c r="E177" s="141"/>
      <c r="F177" s="141"/>
      <c r="G177" s="141"/>
      <c r="H177" s="142"/>
      <c r="I177" s="54"/>
    </row>
    <row r="178" spans="1:9" ht="24">
      <c r="A178" s="12">
        <v>3</v>
      </c>
      <c r="B178" s="13" t="s">
        <v>28</v>
      </c>
      <c r="C178" s="13">
        <f>Dec!C209</f>
        <v>10257</v>
      </c>
      <c r="D178" s="13">
        <f>Dec!D209</f>
        <v>0</v>
      </c>
      <c r="E178" s="13">
        <f>Dec!E209</f>
        <v>10257</v>
      </c>
      <c r="F178" s="13">
        <f>Dec!F209</f>
        <v>0</v>
      </c>
      <c r="G178" s="13">
        <f>Dec!G209</f>
        <v>0</v>
      </c>
      <c r="H178" s="13">
        <f>Dec!H209</f>
        <v>10257</v>
      </c>
      <c r="I178" s="61">
        <f>SUM(100*G178/E178)</f>
        <v>0</v>
      </c>
    </row>
    <row r="179" spans="1:9" ht="24">
      <c r="A179" s="2"/>
    </row>
    <row r="180" spans="1:9" ht="24">
      <c r="A180" s="2"/>
    </row>
    <row r="181" spans="1:9" ht="24">
      <c r="F181" s="19" t="s">
        <v>31</v>
      </c>
      <c r="H181" s="1"/>
    </row>
    <row r="182" spans="1:9" ht="24">
      <c r="F182" s="19" t="s">
        <v>32</v>
      </c>
      <c r="H182" s="1"/>
    </row>
    <row r="183" spans="1:9" ht="24">
      <c r="F183" s="19"/>
      <c r="H183" s="1"/>
    </row>
    <row r="184" spans="1:9" ht="24">
      <c r="F184" s="19"/>
      <c r="H184" s="1"/>
    </row>
    <row r="185" spans="1:9" ht="24">
      <c r="F185" s="19"/>
      <c r="H185" s="1"/>
    </row>
    <row r="186" spans="1:9" ht="24">
      <c r="F186" s="19"/>
      <c r="H186" s="1"/>
    </row>
    <row r="187" spans="1:9" ht="24">
      <c r="F187" s="19"/>
      <c r="H187" s="1"/>
    </row>
    <row r="188" spans="1:9" ht="24">
      <c r="F188" s="19"/>
      <c r="H188" s="1"/>
    </row>
    <row r="190" spans="1:9">
      <c r="A190" s="143" t="s">
        <v>210</v>
      </c>
      <c r="B190" s="143"/>
      <c r="C190" s="143"/>
      <c r="D190" s="143"/>
      <c r="E190" s="143"/>
      <c r="F190" s="143"/>
      <c r="G190" s="143"/>
      <c r="H190" s="143"/>
    </row>
    <row r="191" spans="1:9">
      <c r="A191" s="143"/>
      <c r="B191" s="143"/>
      <c r="C191" s="143"/>
      <c r="D191" s="143"/>
      <c r="E191" s="143"/>
      <c r="F191" s="143"/>
      <c r="G191" s="143"/>
      <c r="H191" s="143"/>
    </row>
    <row r="192" spans="1:9" ht="15" customHeight="1">
      <c r="A192" s="144" t="s">
        <v>0</v>
      </c>
      <c r="B192" s="144" t="s">
        <v>27</v>
      </c>
      <c r="C192" s="146" t="s">
        <v>229</v>
      </c>
      <c r="D192" s="144" t="s">
        <v>63</v>
      </c>
      <c r="E192" s="144" t="s">
        <v>38</v>
      </c>
      <c r="F192" s="144" t="s">
        <v>230</v>
      </c>
      <c r="G192" s="146" t="s">
        <v>231</v>
      </c>
      <c r="H192" s="144" t="s">
        <v>232</v>
      </c>
      <c r="I192" s="148" t="s">
        <v>62</v>
      </c>
    </row>
    <row r="193" spans="1:9" ht="59.25" customHeight="1">
      <c r="A193" s="145"/>
      <c r="B193" s="145"/>
      <c r="C193" s="147"/>
      <c r="D193" s="145"/>
      <c r="E193" s="145"/>
      <c r="F193" s="145"/>
      <c r="G193" s="147"/>
      <c r="H193" s="145"/>
      <c r="I193" s="148"/>
    </row>
    <row r="194" spans="1:9" ht="24">
      <c r="A194" s="12">
        <v>1</v>
      </c>
      <c r="B194" s="12">
        <v>2</v>
      </c>
      <c r="C194" s="12">
        <v>3</v>
      </c>
      <c r="D194" s="12">
        <v>4</v>
      </c>
      <c r="E194" s="12">
        <v>5</v>
      </c>
      <c r="F194" s="12">
        <v>6</v>
      </c>
      <c r="G194" s="12">
        <v>7</v>
      </c>
      <c r="H194" s="12">
        <v>8</v>
      </c>
      <c r="I194" s="53">
        <v>9</v>
      </c>
    </row>
    <row r="195" spans="1:9" ht="24">
      <c r="A195" s="12"/>
      <c r="B195" s="140" t="s">
        <v>76</v>
      </c>
      <c r="C195" s="141"/>
      <c r="D195" s="141"/>
      <c r="E195" s="141"/>
      <c r="F195" s="141"/>
      <c r="G195" s="141"/>
      <c r="H195" s="142"/>
      <c r="I195" s="54"/>
    </row>
    <row r="196" spans="1:9" ht="24">
      <c r="A196" s="12">
        <v>1</v>
      </c>
      <c r="B196" s="13" t="s">
        <v>30</v>
      </c>
      <c r="C196" s="13">
        <f>Jan!C48</f>
        <v>1816</v>
      </c>
      <c r="D196" s="13">
        <f>Jan!D48</f>
        <v>0</v>
      </c>
      <c r="E196" s="13">
        <f>Jan!E48</f>
        <v>1816</v>
      </c>
      <c r="F196" s="13">
        <f>Jan!F48</f>
        <v>0</v>
      </c>
      <c r="G196" s="13">
        <f>Jan!G48</f>
        <v>0</v>
      </c>
      <c r="H196" s="13">
        <f>Jan!H48</f>
        <v>1816</v>
      </c>
      <c r="I196" s="61">
        <f>SUM(100*G196/E196)</f>
        <v>0</v>
      </c>
    </row>
    <row r="197" spans="1:9" ht="24">
      <c r="A197" s="12"/>
      <c r="B197" s="140" t="s">
        <v>65</v>
      </c>
      <c r="C197" s="141"/>
      <c r="D197" s="141"/>
      <c r="E197" s="141"/>
      <c r="F197" s="141"/>
      <c r="G197" s="141"/>
      <c r="H197" s="142"/>
      <c r="I197" s="54"/>
    </row>
    <row r="198" spans="1:9" ht="24">
      <c r="A198" s="12">
        <v>2</v>
      </c>
      <c r="B198" s="13" t="s">
        <v>64</v>
      </c>
      <c r="C198" s="13">
        <f>Jan!C125</f>
        <v>475</v>
      </c>
      <c r="D198" s="13">
        <f>Jan!D125</f>
        <v>0</v>
      </c>
      <c r="E198" s="13">
        <f>Jan!E125</f>
        <v>475</v>
      </c>
      <c r="F198" s="13">
        <f>Jan!F125</f>
        <v>0</v>
      </c>
      <c r="G198" s="13">
        <f>Jan!G125</f>
        <v>0</v>
      </c>
      <c r="H198" s="13">
        <f>Jan!H125</f>
        <v>475</v>
      </c>
      <c r="I198" s="61">
        <f>SUM(100*G198/E198)</f>
        <v>0</v>
      </c>
    </row>
    <row r="199" spans="1:9" ht="24">
      <c r="A199" s="12"/>
      <c r="B199" s="140" t="s">
        <v>66</v>
      </c>
      <c r="C199" s="141"/>
      <c r="D199" s="141"/>
      <c r="E199" s="141"/>
      <c r="F199" s="141"/>
      <c r="G199" s="141"/>
      <c r="H199" s="142"/>
      <c r="I199" s="54"/>
    </row>
    <row r="200" spans="1:9" ht="24">
      <c r="A200" s="12">
        <v>3</v>
      </c>
      <c r="B200" s="13" t="s">
        <v>28</v>
      </c>
      <c r="C200" s="13">
        <f>Jan!C209</f>
        <v>10257</v>
      </c>
      <c r="D200" s="13">
        <f>Jan!D209</f>
        <v>0</v>
      </c>
      <c r="E200" s="13">
        <f>Jan!E209</f>
        <v>10257</v>
      </c>
      <c r="F200" s="13">
        <f>Jan!F209</f>
        <v>0</v>
      </c>
      <c r="G200" s="13">
        <f>Jan!G209</f>
        <v>0</v>
      </c>
      <c r="H200" s="13">
        <f>Jan!H209</f>
        <v>10257</v>
      </c>
      <c r="I200" s="61">
        <f>SUM(100*G200/E200)</f>
        <v>0</v>
      </c>
    </row>
    <row r="201" spans="1:9" ht="24">
      <c r="A201" s="2"/>
    </row>
    <row r="202" spans="1:9" ht="24">
      <c r="A202" s="2"/>
    </row>
    <row r="203" spans="1:9" ht="24">
      <c r="F203" s="19" t="s">
        <v>31</v>
      </c>
      <c r="H203" s="1"/>
    </row>
    <row r="204" spans="1:9" ht="24">
      <c r="F204" s="19" t="s">
        <v>32</v>
      </c>
      <c r="H204" s="1"/>
    </row>
    <row r="212" spans="1:9">
      <c r="A212" s="143" t="s">
        <v>211</v>
      </c>
      <c r="B212" s="143"/>
      <c r="C212" s="143"/>
      <c r="D212" s="143"/>
      <c r="E212" s="143"/>
      <c r="F212" s="143"/>
      <c r="G212" s="143"/>
      <c r="H212" s="143"/>
    </row>
    <row r="213" spans="1:9">
      <c r="A213" s="143"/>
      <c r="B213" s="143"/>
      <c r="C213" s="143"/>
      <c r="D213" s="143"/>
      <c r="E213" s="143"/>
      <c r="F213" s="143"/>
      <c r="G213" s="143"/>
      <c r="H213" s="143"/>
    </row>
    <row r="214" spans="1:9" ht="15" customHeight="1">
      <c r="A214" s="144" t="s">
        <v>0</v>
      </c>
      <c r="B214" s="144" t="s">
        <v>27</v>
      </c>
      <c r="C214" s="146" t="s">
        <v>233</v>
      </c>
      <c r="D214" s="144" t="s">
        <v>63</v>
      </c>
      <c r="E214" s="144" t="s">
        <v>38</v>
      </c>
      <c r="F214" s="144" t="s">
        <v>234</v>
      </c>
      <c r="G214" s="146" t="s">
        <v>235</v>
      </c>
      <c r="H214" s="144" t="s">
        <v>236</v>
      </c>
      <c r="I214" s="148" t="s">
        <v>62</v>
      </c>
    </row>
    <row r="215" spans="1:9" ht="41.25" customHeight="1">
      <c r="A215" s="145"/>
      <c r="B215" s="145"/>
      <c r="C215" s="147"/>
      <c r="D215" s="145"/>
      <c r="E215" s="145"/>
      <c r="F215" s="145"/>
      <c r="G215" s="147"/>
      <c r="H215" s="145"/>
      <c r="I215" s="148"/>
    </row>
    <row r="216" spans="1:9" ht="24">
      <c r="A216" s="12">
        <v>1</v>
      </c>
      <c r="B216" s="12">
        <v>2</v>
      </c>
      <c r="C216" s="12">
        <v>3</v>
      </c>
      <c r="D216" s="12">
        <v>4</v>
      </c>
      <c r="E216" s="12">
        <v>5</v>
      </c>
      <c r="F216" s="12">
        <v>6</v>
      </c>
      <c r="G216" s="12">
        <v>7</v>
      </c>
      <c r="H216" s="12">
        <v>8</v>
      </c>
      <c r="I216" s="53">
        <v>9</v>
      </c>
    </row>
    <row r="217" spans="1:9" ht="24">
      <c r="A217" s="12"/>
      <c r="B217" s="140" t="s">
        <v>76</v>
      </c>
      <c r="C217" s="141"/>
      <c r="D217" s="141"/>
      <c r="E217" s="141"/>
      <c r="F217" s="141"/>
      <c r="G217" s="141"/>
      <c r="H217" s="142"/>
      <c r="I217" s="54"/>
    </row>
    <row r="218" spans="1:9" ht="24">
      <c r="A218" s="12">
        <v>1</v>
      </c>
      <c r="B218" s="13" t="s">
        <v>30</v>
      </c>
      <c r="C218" s="13">
        <f>Feb!C48</f>
        <v>1816</v>
      </c>
      <c r="D218" s="13">
        <f>Feb!D48</f>
        <v>0</v>
      </c>
      <c r="E218" s="13">
        <f>Feb!E48</f>
        <v>1816</v>
      </c>
      <c r="F218" s="13">
        <f>Feb!F48</f>
        <v>0</v>
      </c>
      <c r="G218" s="13">
        <f>Feb!G48</f>
        <v>0</v>
      </c>
      <c r="H218" s="13">
        <f>Feb!H48</f>
        <v>1816</v>
      </c>
      <c r="I218" s="61">
        <f>SUM(100*G218/E218)</f>
        <v>0</v>
      </c>
    </row>
    <row r="219" spans="1:9" ht="24">
      <c r="A219" s="12"/>
      <c r="B219" s="140" t="s">
        <v>65</v>
      </c>
      <c r="C219" s="141"/>
      <c r="D219" s="141"/>
      <c r="E219" s="141"/>
      <c r="F219" s="141"/>
      <c r="G219" s="141"/>
      <c r="H219" s="142"/>
      <c r="I219" s="54"/>
    </row>
    <row r="220" spans="1:9" ht="24">
      <c r="A220" s="12">
        <v>2</v>
      </c>
      <c r="B220" s="13" t="s">
        <v>64</v>
      </c>
      <c r="C220" s="13">
        <f>Feb!C125</f>
        <v>475</v>
      </c>
      <c r="D220" s="13">
        <f>Feb!D125</f>
        <v>0</v>
      </c>
      <c r="E220" s="13">
        <f>Feb!E125</f>
        <v>475</v>
      </c>
      <c r="F220" s="13">
        <f>Feb!F125</f>
        <v>0</v>
      </c>
      <c r="G220" s="13">
        <f>Feb!G125</f>
        <v>0</v>
      </c>
      <c r="H220" s="13">
        <f>Feb!H125</f>
        <v>475</v>
      </c>
      <c r="I220" s="61">
        <f>SUM(100*G220/E220)</f>
        <v>0</v>
      </c>
    </row>
    <row r="221" spans="1:9" ht="24">
      <c r="A221" s="12"/>
      <c r="B221" s="140" t="s">
        <v>66</v>
      </c>
      <c r="C221" s="141"/>
      <c r="D221" s="141"/>
      <c r="E221" s="141"/>
      <c r="F221" s="141"/>
      <c r="G221" s="141"/>
      <c r="H221" s="142"/>
      <c r="I221" s="54"/>
    </row>
    <row r="222" spans="1:9" ht="24">
      <c r="A222" s="12">
        <v>3</v>
      </c>
      <c r="B222" s="13" t="s">
        <v>28</v>
      </c>
      <c r="C222" s="13">
        <f>Feb!C209</f>
        <v>10257</v>
      </c>
      <c r="D222" s="13">
        <f>Feb!D209</f>
        <v>0</v>
      </c>
      <c r="E222" s="13">
        <f>Feb!E209</f>
        <v>10257</v>
      </c>
      <c r="F222" s="13">
        <f>Feb!F209</f>
        <v>0</v>
      </c>
      <c r="G222" s="13">
        <f>Feb!G209</f>
        <v>0</v>
      </c>
      <c r="H222" s="13">
        <f>Feb!H209</f>
        <v>10257</v>
      </c>
      <c r="I222" s="61">
        <f>SUM(100*G222/E222)</f>
        <v>0</v>
      </c>
    </row>
    <row r="223" spans="1:9" ht="24">
      <c r="A223" s="2"/>
    </row>
    <row r="224" spans="1:9" ht="24">
      <c r="A224" s="2"/>
    </row>
    <row r="225" spans="1:9" ht="24">
      <c r="F225" s="19" t="s">
        <v>31</v>
      </c>
      <c r="H225" s="1"/>
    </row>
    <row r="226" spans="1:9" ht="24">
      <c r="F226" s="19" t="s">
        <v>32</v>
      </c>
      <c r="H226" s="1"/>
    </row>
    <row r="227" spans="1:9" ht="24">
      <c r="F227" s="19"/>
      <c r="H227" s="1"/>
    </row>
    <row r="228" spans="1:9" ht="24">
      <c r="F228" s="19"/>
      <c r="H228" s="1"/>
    </row>
    <row r="229" spans="1:9" ht="24">
      <c r="F229" s="19"/>
      <c r="H229" s="1"/>
    </row>
    <row r="230" spans="1:9" ht="24">
      <c r="F230" s="19"/>
      <c r="H230" s="1"/>
    </row>
    <row r="231" spans="1:9" ht="24">
      <c r="F231" s="19"/>
      <c r="H231" s="1"/>
    </row>
    <row r="232" spans="1:9" ht="24">
      <c r="F232" s="19"/>
      <c r="H232" s="1"/>
    </row>
    <row r="234" spans="1:9">
      <c r="A234" s="143" t="s">
        <v>212</v>
      </c>
      <c r="B234" s="143"/>
      <c r="C234" s="143"/>
      <c r="D234" s="143"/>
      <c r="E234" s="143"/>
      <c r="F234" s="143"/>
      <c r="G234" s="143"/>
      <c r="H234" s="143"/>
    </row>
    <row r="235" spans="1:9">
      <c r="A235" s="143"/>
      <c r="B235" s="143"/>
      <c r="C235" s="143"/>
      <c r="D235" s="143"/>
      <c r="E235" s="143"/>
      <c r="F235" s="143"/>
      <c r="G235" s="143"/>
      <c r="H235" s="143"/>
    </row>
    <row r="236" spans="1:9" ht="15" customHeight="1">
      <c r="A236" s="144" t="s">
        <v>0</v>
      </c>
      <c r="B236" s="144" t="s">
        <v>27</v>
      </c>
      <c r="C236" s="146" t="s">
        <v>104</v>
      </c>
      <c r="D236" s="144" t="s">
        <v>63</v>
      </c>
      <c r="E236" s="144" t="s">
        <v>38</v>
      </c>
      <c r="F236" s="144" t="s">
        <v>105</v>
      </c>
      <c r="G236" s="146" t="s">
        <v>103</v>
      </c>
      <c r="H236" s="144" t="s">
        <v>237</v>
      </c>
      <c r="I236" s="148" t="s">
        <v>62</v>
      </c>
    </row>
    <row r="237" spans="1:9" ht="46.5" customHeight="1">
      <c r="A237" s="145"/>
      <c r="B237" s="145"/>
      <c r="C237" s="147"/>
      <c r="D237" s="145"/>
      <c r="E237" s="145"/>
      <c r="F237" s="145"/>
      <c r="G237" s="147"/>
      <c r="H237" s="145"/>
      <c r="I237" s="148"/>
    </row>
    <row r="238" spans="1:9" ht="24">
      <c r="A238" s="12">
        <v>1</v>
      </c>
      <c r="B238" s="12">
        <v>2</v>
      </c>
      <c r="C238" s="12">
        <v>3</v>
      </c>
      <c r="D238" s="12">
        <v>4</v>
      </c>
      <c r="E238" s="12">
        <v>5</v>
      </c>
      <c r="F238" s="12">
        <v>6</v>
      </c>
      <c r="G238" s="12">
        <v>7</v>
      </c>
      <c r="H238" s="12">
        <v>8</v>
      </c>
      <c r="I238" s="53">
        <v>9</v>
      </c>
    </row>
    <row r="239" spans="1:9" ht="24">
      <c r="A239" s="12"/>
      <c r="B239" s="140" t="s">
        <v>76</v>
      </c>
      <c r="C239" s="141"/>
      <c r="D239" s="141"/>
      <c r="E239" s="141"/>
      <c r="F239" s="141"/>
      <c r="G239" s="141"/>
      <c r="H239" s="142"/>
      <c r="I239" s="54"/>
    </row>
    <row r="240" spans="1:9" ht="24">
      <c r="A240" s="12">
        <v>1</v>
      </c>
      <c r="B240" s="13" t="s">
        <v>30</v>
      </c>
      <c r="C240" s="13">
        <f>Mar!C48</f>
        <v>1816</v>
      </c>
      <c r="D240" s="13">
        <f>Mar!D48</f>
        <v>0</v>
      </c>
      <c r="E240" s="13">
        <f>Mar!E48</f>
        <v>1816</v>
      </c>
      <c r="F240" s="13">
        <f>Mar!F48</f>
        <v>0</v>
      </c>
      <c r="G240" s="13">
        <f>Mar!G48</f>
        <v>0</v>
      </c>
      <c r="H240" s="13">
        <f>Mar!H48</f>
        <v>1816</v>
      </c>
      <c r="I240" s="61">
        <f>SUM(100*G240/E240)</f>
        <v>0</v>
      </c>
    </row>
    <row r="241" spans="1:9" ht="24">
      <c r="A241" s="12"/>
      <c r="B241" s="140" t="s">
        <v>65</v>
      </c>
      <c r="C241" s="141"/>
      <c r="D241" s="141"/>
      <c r="E241" s="141"/>
      <c r="F241" s="141"/>
      <c r="G241" s="141"/>
      <c r="H241" s="142"/>
      <c r="I241" s="54"/>
    </row>
    <row r="242" spans="1:9" ht="24">
      <c r="A242" s="12">
        <v>2</v>
      </c>
      <c r="B242" s="13" t="s">
        <v>64</v>
      </c>
      <c r="C242" s="13">
        <f>Mar!C125</f>
        <v>475</v>
      </c>
      <c r="D242" s="13">
        <f>Mar!D125</f>
        <v>0</v>
      </c>
      <c r="E242" s="13">
        <f>Mar!E125</f>
        <v>475</v>
      </c>
      <c r="F242" s="13">
        <f>Mar!F125</f>
        <v>0</v>
      </c>
      <c r="G242" s="13">
        <f>Mar!G125</f>
        <v>0</v>
      </c>
      <c r="H242" s="13">
        <f>Mar!H125</f>
        <v>475</v>
      </c>
      <c r="I242" s="61">
        <f>SUM(100*G242/E242)</f>
        <v>0</v>
      </c>
    </row>
    <row r="243" spans="1:9" ht="24">
      <c r="A243" s="12"/>
      <c r="B243" s="140" t="s">
        <v>66</v>
      </c>
      <c r="C243" s="141"/>
      <c r="D243" s="141"/>
      <c r="E243" s="141"/>
      <c r="F243" s="141"/>
      <c r="G243" s="141"/>
      <c r="H243" s="142"/>
      <c r="I243" s="54"/>
    </row>
    <row r="244" spans="1:9" ht="24">
      <c r="A244" s="12">
        <v>3</v>
      </c>
      <c r="B244" s="13" t="s">
        <v>28</v>
      </c>
      <c r="C244" s="13">
        <f>Mar!C209</f>
        <v>10257</v>
      </c>
      <c r="D244" s="13">
        <f>Mar!D209</f>
        <v>0</v>
      </c>
      <c r="E244" s="13">
        <f>Mar!E209</f>
        <v>10257</v>
      </c>
      <c r="F244" s="13">
        <f>Mar!F209</f>
        <v>0</v>
      </c>
      <c r="G244" s="13">
        <f>Mar!G209</f>
        <v>0</v>
      </c>
      <c r="H244" s="13">
        <f>Mar!H209</f>
        <v>10257</v>
      </c>
      <c r="I244" s="61">
        <f>SUM(100*G244/E244)</f>
        <v>0</v>
      </c>
    </row>
    <row r="245" spans="1:9" ht="24">
      <c r="A245" s="2"/>
    </row>
    <row r="246" spans="1:9" ht="24">
      <c r="A246" s="2"/>
    </row>
    <row r="247" spans="1:9" ht="24">
      <c r="F247" s="19" t="s">
        <v>31</v>
      </c>
      <c r="H247" s="1"/>
    </row>
    <row r="248" spans="1:9" ht="24">
      <c r="F248" s="19" t="s">
        <v>32</v>
      </c>
      <c r="H248" s="1"/>
    </row>
  </sheetData>
  <mergeCells count="156">
    <mergeCell ref="I214:I215"/>
    <mergeCell ref="I236:I237"/>
    <mergeCell ref="I20:I21"/>
    <mergeCell ref="I43:I44"/>
    <mergeCell ref="I64:I65"/>
    <mergeCell ref="I86:I87"/>
    <mergeCell ref="I109:I110"/>
    <mergeCell ref="I128:I129"/>
    <mergeCell ref="I149:I150"/>
    <mergeCell ref="I170:I171"/>
    <mergeCell ref="I192:I193"/>
    <mergeCell ref="I3:I4"/>
    <mergeCell ref="B239:H239"/>
    <mergeCell ref="B241:H241"/>
    <mergeCell ref="B243:H243"/>
    <mergeCell ref="B217:H217"/>
    <mergeCell ref="B219:H219"/>
    <mergeCell ref="B221:H221"/>
    <mergeCell ref="A234:H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B195:H195"/>
    <mergeCell ref="B197:H197"/>
    <mergeCell ref="B199:H199"/>
    <mergeCell ref="A212:H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B173:H173"/>
    <mergeCell ref="B175:H175"/>
    <mergeCell ref="B177:H177"/>
    <mergeCell ref="A190:H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B152:H152"/>
    <mergeCell ref="B154:H154"/>
    <mergeCell ref="B156:H156"/>
    <mergeCell ref="A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B131:H131"/>
    <mergeCell ref="B133:H133"/>
    <mergeCell ref="B135:H135"/>
    <mergeCell ref="A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B112:H112"/>
    <mergeCell ref="B114:H114"/>
    <mergeCell ref="B116:H116"/>
    <mergeCell ref="A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B89:H89"/>
    <mergeCell ref="B91:H91"/>
    <mergeCell ref="B93:H93"/>
    <mergeCell ref="A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B67:H67"/>
    <mergeCell ref="B69:H69"/>
    <mergeCell ref="B71:H71"/>
    <mergeCell ref="A84:H85"/>
    <mergeCell ref="A86:A87"/>
    <mergeCell ref="B86:B87"/>
    <mergeCell ref="C86:C87"/>
    <mergeCell ref="D86:D87"/>
    <mergeCell ref="E86:E87"/>
    <mergeCell ref="F86:F87"/>
    <mergeCell ref="G86:G87"/>
    <mergeCell ref="H86:H87"/>
    <mergeCell ref="B46:H46"/>
    <mergeCell ref="B48:H48"/>
    <mergeCell ref="B50:H50"/>
    <mergeCell ref="A62:H63"/>
    <mergeCell ref="A64:A65"/>
    <mergeCell ref="B64:B65"/>
    <mergeCell ref="C64:C65"/>
    <mergeCell ref="D64:D65"/>
    <mergeCell ref="E64:E65"/>
    <mergeCell ref="F64:F65"/>
    <mergeCell ref="G64:G65"/>
    <mergeCell ref="H64:H65"/>
    <mergeCell ref="B23:H23"/>
    <mergeCell ref="B25:H25"/>
    <mergeCell ref="B27:H27"/>
    <mergeCell ref="A41:H42"/>
    <mergeCell ref="A43:A44"/>
    <mergeCell ref="B43:B44"/>
    <mergeCell ref="C43:C44"/>
    <mergeCell ref="D43:D44"/>
    <mergeCell ref="E43:E44"/>
    <mergeCell ref="F43:F44"/>
    <mergeCell ref="G43:G44"/>
    <mergeCell ref="H43:H44"/>
    <mergeCell ref="A19:H19"/>
    <mergeCell ref="A20:A21"/>
    <mergeCell ref="B20:B21"/>
    <mergeCell ref="C20:C21"/>
    <mergeCell ref="D20:D21"/>
    <mergeCell ref="E20:E21"/>
    <mergeCell ref="F20:F21"/>
    <mergeCell ref="G20:G21"/>
    <mergeCell ref="H20:H21"/>
    <mergeCell ref="B6:H6"/>
    <mergeCell ref="B8:H8"/>
    <mergeCell ref="B10:H10"/>
    <mergeCell ref="A1:H2"/>
    <mergeCell ref="A3:A4"/>
    <mergeCell ref="B3:B4"/>
    <mergeCell ref="E3:E4"/>
    <mergeCell ref="F3:F4"/>
    <mergeCell ref="G3:G4"/>
    <mergeCell ref="H3:H4"/>
    <mergeCell ref="C3:C4"/>
    <mergeCell ref="D3:D4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8"/>
  <sheetViews>
    <sheetView workbookViewId="0">
      <selection activeCell="J10" sqref="J10"/>
    </sheetView>
  </sheetViews>
  <sheetFormatPr defaultRowHeight="15.75"/>
  <cols>
    <col min="1" max="1" width="6.42578125" customWidth="1"/>
    <col min="2" max="2" width="16.42578125" customWidth="1"/>
    <col min="3" max="4" width="12.28515625" customWidth="1"/>
    <col min="5" max="5" width="19.28515625" customWidth="1"/>
    <col min="6" max="6" width="15.85546875" customWidth="1"/>
    <col min="7" max="7" width="18.140625" customWidth="1"/>
    <col min="8" max="8" width="17.85546875" style="126" customWidth="1"/>
  </cols>
  <sheetData>
    <row r="1" spans="1:15" ht="15">
      <c r="A1" s="143" t="s">
        <v>347</v>
      </c>
      <c r="B1" s="143"/>
      <c r="C1" s="143"/>
      <c r="D1" s="143"/>
      <c r="E1" s="143"/>
      <c r="F1" s="143"/>
      <c r="G1" s="143"/>
      <c r="H1" s="154" t="s">
        <v>334</v>
      </c>
    </row>
    <row r="2" spans="1:15" ht="41.25" customHeight="1">
      <c r="A2" s="143"/>
      <c r="B2" s="143"/>
      <c r="C2" s="143"/>
      <c r="D2" s="143"/>
      <c r="E2" s="143"/>
      <c r="F2" s="143"/>
      <c r="G2" s="143"/>
      <c r="H2" s="155"/>
    </row>
    <row r="3" spans="1:15" ht="24" customHeight="1">
      <c r="A3" s="144" t="s">
        <v>0</v>
      </c>
      <c r="B3" s="146" t="s">
        <v>326</v>
      </c>
      <c r="C3" s="144" t="s">
        <v>327</v>
      </c>
      <c r="D3" s="144" t="s">
        <v>38</v>
      </c>
      <c r="E3" s="144" t="s">
        <v>328</v>
      </c>
      <c r="F3" s="146" t="s">
        <v>329</v>
      </c>
      <c r="G3" s="144" t="s">
        <v>330</v>
      </c>
      <c r="H3" s="151" t="s">
        <v>62</v>
      </c>
    </row>
    <row r="4" spans="1:15" ht="64.5" customHeight="1">
      <c r="A4" s="145"/>
      <c r="B4" s="147"/>
      <c r="C4" s="145"/>
      <c r="D4" s="145"/>
      <c r="E4" s="145"/>
      <c r="F4" s="147"/>
      <c r="G4" s="145"/>
      <c r="H4" s="151"/>
    </row>
    <row r="5" spans="1:15" ht="23.25" customHeight="1">
      <c r="A5" s="12">
        <v>1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12">
        <v>8</v>
      </c>
      <c r="H5" s="124">
        <v>9</v>
      </c>
    </row>
    <row r="6" spans="1:15" ht="24" customHeight="1">
      <c r="A6" s="12"/>
      <c r="B6" s="140" t="s">
        <v>333</v>
      </c>
      <c r="C6" s="152"/>
      <c r="D6" s="152"/>
      <c r="E6" s="152"/>
      <c r="F6" s="152"/>
      <c r="G6" s="153"/>
      <c r="H6" s="127"/>
    </row>
    <row r="7" spans="1:15" ht="27.75" customHeight="1">
      <c r="A7" s="12">
        <v>1</v>
      </c>
      <c r="B7" s="13">
        <f>'COM EFC'!C11</f>
        <v>9315</v>
      </c>
      <c r="C7" s="13">
        <f>'COM EFC'!D11</f>
        <v>1004</v>
      </c>
      <c r="D7" s="13">
        <f>'COM EFC'!E11</f>
        <v>10319</v>
      </c>
      <c r="E7" s="13">
        <f>'COM EFC'!F11</f>
        <v>0</v>
      </c>
      <c r="F7" s="13">
        <f>'COM EFC'!G11</f>
        <v>62</v>
      </c>
      <c r="G7" s="13">
        <f>'COM EFC'!H11</f>
        <v>10257</v>
      </c>
      <c r="H7" s="125">
        <f>'COM EFC'!I11</f>
        <v>0.60083341409051261</v>
      </c>
    </row>
    <row r="8" spans="1:15" ht="24" customHeight="1">
      <c r="A8" s="12"/>
      <c r="B8" s="140" t="s">
        <v>331</v>
      </c>
      <c r="C8" s="152"/>
      <c r="D8" s="152"/>
      <c r="E8" s="152"/>
      <c r="F8" s="152"/>
      <c r="G8" s="153"/>
      <c r="H8" s="127"/>
    </row>
    <row r="9" spans="1:15" ht="29.25" customHeight="1">
      <c r="A9" s="12">
        <v>2</v>
      </c>
      <c r="B9" s="13">
        <f>'COM EFC'!C7</f>
        <v>1665</v>
      </c>
      <c r="C9" s="13">
        <f>'COM EFC'!D7</f>
        <v>151</v>
      </c>
      <c r="D9" s="13">
        <f>'COM EFC'!E7</f>
        <v>1816</v>
      </c>
      <c r="E9" s="13">
        <f>'COM EFC'!F7</f>
        <v>0</v>
      </c>
      <c r="F9" s="13">
        <f>'COM EFC'!G7</f>
        <v>0</v>
      </c>
      <c r="G9" s="13">
        <f>'COM EFC'!H7</f>
        <v>1816</v>
      </c>
      <c r="H9" s="13">
        <f>'COM EFC'!I7</f>
        <v>0</v>
      </c>
    </row>
    <row r="10" spans="1:15" ht="24" customHeight="1">
      <c r="A10" s="12"/>
      <c r="B10" s="140" t="s">
        <v>332</v>
      </c>
      <c r="C10" s="152"/>
      <c r="D10" s="152"/>
      <c r="E10" s="152"/>
      <c r="F10" s="152"/>
      <c r="G10" s="153"/>
      <c r="H10" s="127"/>
      <c r="J10" s="44"/>
      <c r="K10" s="122"/>
      <c r="L10" s="122"/>
      <c r="M10" s="122"/>
      <c r="N10" s="122"/>
      <c r="O10" s="123"/>
    </row>
    <row r="11" spans="1:15" ht="32.25" customHeight="1">
      <c r="A11" s="12">
        <v>3</v>
      </c>
      <c r="B11" s="13">
        <f>'COM EFC'!C9</f>
        <v>475</v>
      </c>
      <c r="C11" s="13">
        <f>'COM EFC'!D9</f>
        <v>0</v>
      </c>
      <c r="D11" s="13">
        <f>'COM EFC'!E9</f>
        <v>475</v>
      </c>
      <c r="E11" s="13">
        <f>'COM EFC'!F9</f>
        <v>0</v>
      </c>
      <c r="F11" s="13">
        <f>'COM EFC'!G9</f>
        <v>0</v>
      </c>
      <c r="G11" s="13">
        <f>'COM EFC'!H9</f>
        <v>475</v>
      </c>
      <c r="H11" s="13">
        <f>'COM EFC'!I9</f>
        <v>0</v>
      </c>
    </row>
    <row r="12" spans="1:15" ht="24">
      <c r="A12" s="2"/>
    </row>
    <row r="13" spans="1:15" ht="24">
      <c r="A13" s="2"/>
    </row>
    <row r="14" spans="1:15" ht="24">
      <c r="E14" s="19"/>
      <c r="G14" s="19" t="s">
        <v>335</v>
      </c>
    </row>
    <row r="15" spans="1:15" ht="24">
      <c r="E15" s="19"/>
      <c r="G15" s="19" t="s">
        <v>32</v>
      </c>
    </row>
    <row r="16" spans="1:15" ht="24">
      <c r="E16" s="19"/>
      <c r="G16" s="1"/>
    </row>
    <row r="17" spans="1:8" ht="24">
      <c r="E17" s="19"/>
      <c r="G17" s="1"/>
    </row>
    <row r="18" spans="1:8" ht="24">
      <c r="E18" s="19"/>
      <c r="G18" s="1"/>
    </row>
    <row r="19" spans="1:8" ht="63" customHeight="1">
      <c r="A19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9" s="143"/>
      <c r="C19" s="143"/>
      <c r="D19" s="143"/>
      <c r="E19" s="143"/>
      <c r="F19" s="143"/>
      <c r="G19" s="143"/>
      <c r="H19" s="128" t="s">
        <v>336</v>
      </c>
    </row>
    <row r="20" spans="1:8" ht="15" customHeight="1">
      <c r="A20" s="144" t="s">
        <v>0</v>
      </c>
      <c r="B20" s="146" t="str">
        <f t="shared" ref="B20:H20" si="0">B3</f>
        <v>´ÖÖÖß»Ö ´Ö×Æü­µÖÖŸÖß»Ö            ¯ÖÏ»ÖÓ×²ÖŸÖ ¯Ö×¸ü“”êû¤ü</v>
      </c>
      <c r="C20" s="146" t="str">
        <f t="shared" si="0"/>
        <v>“ÖÖ»Öã ´Ö×Æü­µÖÖŸÖß»Ö ¯ÖÏÖ¯ŸÖ ¯Ö×¸ü“”êû¤ü</v>
      </c>
      <c r="D20" s="146" t="str">
        <f t="shared" si="0"/>
        <v>‹ãúÖ ¯ÖÏ»ÖÓ×²ÖŸÖ ¯Ö×¸ü“”êû¤ü</v>
      </c>
      <c r="E20" s="146" t="str">
        <f t="shared" si="0"/>
        <v xml:space="preserve">†­Öã¯ÖÖ»Ö­Ö ÃÖÖ¤ü¸ü êú»Öê»Öê ¯Ö×¸ü“”êû¤ü                              </v>
      </c>
      <c r="F20" s="146" t="str">
        <f t="shared" si="0"/>
        <v xml:space="preserve"> †Ó×ŸÖ´ÖŸÖ: ×­ÖúÖ»Öß úÖœü»Öê»Öê ¯Ö×¸ü“”êû¤                     </v>
      </c>
      <c r="G20" s="146" t="str">
        <f t="shared" si="0"/>
        <v>´Ö×Æü­ÖÖ †Öê¸ü ¯ÖÏ»ÖÓ×²ÖŸÖ ¯Ö×¸ü“”êû¤ü</v>
      </c>
      <c r="H20" s="149" t="str">
        <f t="shared" si="0"/>
        <v>×­Ö¯Ö™üÖ¸üÖ —ÖÖ»Öê»µÖÖ ¯Ö×¸ü“”êû¤üÖ“Öß ™üŒêú¾ÖÖ¸üß</v>
      </c>
    </row>
    <row r="21" spans="1:8" ht="69.75" customHeight="1">
      <c r="A21" s="145"/>
      <c r="B21" s="147"/>
      <c r="C21" s="147"/>
      <c r="D21" s="147"/>
      <c r="E21" s="147"/>
      <c r="F21" s="147"/>
      <c r="G21" s="147"/>
      <c r="H21" s="150"/>
    </row>
    <row r="22" spans="1:8" ht="24.75">
      <c r="A22" s="12">
        <v>1</v>
      </c>
      <c r="B22" s="12">
        <v>3</v>
      </c>
      <c r="C22" s="12">
        <v>4</v>
      </c>
      <c r="D22" s="12">
        <v>5</v>
      </c>
      <c r="E22" s="12">
        <v>6</v>
      </c>
      <c r="F22" s="12">
        <v>7</v>
      </c>
      <c r="G22" s="12">
        <v>8</v>
      </c>
      <c r="H22" s="124">
        <v>9</v>
      </c>
    </row>
    <row r="23" spans="1:8" ht="24">
      <c r="A23" s="12"/>
      <c r="B23" s="141" t="str">
        <f>B6</f>
        <v xml:space="preserve">     Ã£ÖÖ×­Öú ×­Ö¬Öß »ÖêÖÖ ¯ÖÏ»ÖÓ×²ÖŸÖ ¯Ö×¸ü“”êû¤ü</v>
      </c>
      <c r="C23" s="141"/>
      <c r="D23" s="141"/>
      <c r="E23" s="141"/>
      <c r="F23" s="141"/>
      <c r="G23" s="142"/>
      <c r="H23" s="127"/>
    </row>
    <row r="24" spans="1:8" ht="24">
      <c r="A24" s="12">
        <v>1</v>
      </c>
      <c r="B24" s="13">
        <f>'COM EFC'!C28</f>
        <v>10257</v>
      </c>
      <c r="C24" s="13">
        <f>'COM EFC'!D28</f>
        <v>0</v>
      </c>
      <c r="D24" s="13">
        <f>'COM EFC'!E28</f>
        <v>10257</v>
      </c>
      <c r="E24" s="13">
        <f>'COM EFC'!F28</f>
        <v>0</v>
      </c>
      <c r="F24" s="13">
        <f>'COM EFC'!G28</f>
        <v>0</v>
      </c>
      <c r="G24" s="13">
        <f>'COM EFC'!H28</f>
        <v>10257</v>
      </c>
      <c r="H24" s="13">
        <f>'COM EFC'!I28</f>
        <v>0</v>
      </c>
    </row>
    <row r="25" spans="1:8" ht="24">
      <c r="A25" s="12"/>
      <c r="B25" s="141" t="str">
        <f>B8</f>
        <v xml:space="preserve">    ¯ÖÓ“ÖÖµÖŸÖ ¸üÖ•Ö ÃÖ×´ÖŸÖß ¯ÖÏ»ÖÓ×²ÖŸÖ ¯Ö×¸ü“”êû¤ü  ü</v>
      </c>
      <c r="C25" s="141"/>
      <c r="D25" s="141"/>
      <c r="E25" s="141"/>
      <c r="F25" s="141"/>
      <c r="G25" s="142"/>
      <c r="H25" s="127"/>
    </row>
    <row r="26" spans="1:8" ht="24">
      <c r="A26" s="12">
        <v>2</v>
      </c>
      <c r="B26" s="13">
        <f>'COM EFC'!C24</f>
        <v>1816</v>
      </c>
      <c r="C26" s="13">
        <f>'COM EFC'!D24</f>
        <v>0</v>
      </c>
      <c r="D26" s="13">
        <f>'COM EFC'!E24</f>
        <v>1816</v>
      </c>
      <c r="E26" s="13">
        <f>'COM EFC'!F24</f>
        <v>0</v>
      </c>
      <c r="F26" s="13">
        <f>'COM EFC'!G24</f>
        <v>0</v>
      </c>
      <c r="G26" s="13">
        <f>'COM EFC'!H24</f>
        <v>1816</v>
      </c>
      <c r="H26" s="13">
        <f>'COM EFC'!I24</f>
        <v>0</v>
      </c>
    </row>
    <row r="27" spans="1:8" ht="24">
      <c r="A27" s="12"/>
      <c r="B27" s="141" t="str">
        <f>B10</f>
        <v xml:space="preserve">    ´ÖÆüÖ»ÖêÖÖ¯ÖÖ»Öü úÖµÖÖÔ»ÖµÖÖ ú›ß»Ö ¯ÖÏ»ÖÓ×²ÖŸÖ ¯Ö×¸ü“”êû¤ü</v>
      </c>
      <c r="C27" s="141"/>
      <c r="D27" s="141"/>
      <c r="E27" s="141"/>
      <c r="F27" s="141"/>
      <c r="G27" s="142"/>
      <c r="H27" s="127"/>
    </row>
    <row r="28" spans="1:8" ht="24">
      <c r="A28" s="12">
        <v>3</v>
      </c>
      <c r="B28" s="13">
        <f>'COM EFC'!C26</f>
        <v>475</v>
      </c>
      <c r="C28" s="13">
        <f>'COM EFC'!D26</f>
        <v>0</v>
      </c>
      <c r="D28" s="13">
        <f>'COM EFC'!E26</f>
        <v>475</v>
      </c>
      <c r="E28" s="13">
        <f>'COM EFC'!F26</f>
        <v>0</v>
      </c>
      <c r="F28" s="13">
        <f>'COM EFC'!G26</f>
        <v>0</v>
      </c>
      <c r="G28" s="13">
        <f>'COM EFC'!H26</f>
        <v>475</v>
      </c>
      <c r="H28" s="13">
        <f>'COM EFC'!I26</f>
        <v>0</v>
      </c>
    </row>
    <row r="29" spans="1:8" ht="24">
      <c r="A29" s="2"/>
    </row>
    <row r="30" spans="1:8" ht="24">
      <c r="A30" s="2"/>
    </row>
    <row r="31" spans="1:8" ht="24">
      <c r="E31" s="19"/>
      <c r="G31" s="19" t="s">
        <v>335</v>
      </c>
    </row>
    <row r="32" spans="1:8" ht="24">
      <c r="E32" s="19"/>
      <c r="G32" s="19" t="s">
        <v>32</v>
      </c>
    </row>
    <row r="38" spans="1:9" ht="15">
      <c r="A38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38" s="143"/>
      <c r="C38" s="143"/>
      <c r="D38" s="143"/>
      <c r="E38" s="143"/>
      <c r="F38" s="143"/>
      <c r="G38" s="143"/>
      <c r="H38" s="154" t="s">
        <v>337</v>
      </c>
    </row>
    <row r="39" spans="1:9" ht="42.75" customHeight="1">
      <c r="A39" s="143"/>
      <c r="B39" s="143"/>
      <c r="C39" s="143"/>
      <c r="D39" s="143"/>
      <c r="E39" s="143"/>
      <c r="F39" s="143"/>
      <c r="G39" s="143"/>
      <c r="H39" s="155"/>
      <c r="I39" s="15"/>
    </row>
    <row r="40" spans="1:9" ht="15" customHeight="1">
      <c r="A40" s="144" t="s">
        <v>0</v>
      </c>
      <c r="B40" s="146" t="str">
        <f t="shared" ref="B40:H40" si="1">B3</f>
        <v>´ÖÖÖß»Ö ´Ö×Æü­µÖÖŸÖß»Ö            ¯ÖÏ»ÖÓ×²ÖŸÖ ¯Ö×¸ü“”êû¤ü</v>
      </c>
      <c r="C40" s="146" t="str">
        <f t="shared" si="1"/>
        <v>“ÖÖ»Öã ´Ö×Æü­µÖÖŸÖß»Ö ¯ÖÏÖ¯ŸÖ ¯Ö×¸ü“”êû¤ü</v>
      </c>
      <c r="D40" s="146" t="str">
        <f t="shared" si="1"/>
        <v>‹ãúÖ ¯ÖÏ»ÖÓ×²ÖŸÖ ¯Ö×¸ü“”êû¤ü</v>
      </c>
      <c r="E40" s="146" t="str">
        <f t="shared" si="1"/>
        <v xml:space="preserve">†­Öã¯ÖÖ»Ö­Ö ÃÖÖ¤ü¸ü êú»Öê»Öê ¯Ö×¸ü“”êû¤ü                              </v>
      </c>
      <c r="F40" s="146" t="str">
        <f t="shared" si="1"/>
        <v xml:space="preserve"> †Ó×ŸÖ´ÖŸÖ: ×­ÖúÖ»Öß úÖœü»Öê»Öê ¯Ö×¸ü“”êû¤                     </v>
      </c>
      <c r="G40" s="146" t="str">
        <f t="shared" si="1"/>
        <v>´Ö×Æü­ÖÖ †Öê¸ü ¯ÖÏ»ÖÓ×²ÖŸÖ ¯Ö×¸ü“”êû¤ü</v>
      </c>
      <c r="H40" s="149" t="str">
        <f t="shared" si="1"/>
        <v>×­Ö¯Ö™üÖ¸üÖ —ÖÖ»Öê»µÖÖ ¯Ö×¸ü“”êû¤üÖ“Öß ™üŒêú¾ÖÖ¸üß</v>
      </c>
      <c r="I40" s="156"/>
    </row>
    <row r="41" spans="1:9" ht="67.5" customHeight="1">
      <c r="A41" s="145"/>
      <c r="B41" s="147"/>
      <c r="C41" s="147"/>
      <c r="D41" s="147"/>
      <c r="E41" s="147"/>
      <c r="F41" s="147"/>
      <c r="G41" s="147"/>
      <c r="H41" s="150"/>
      <c r="I41" s="156"/>
    </row>
    <row r="42" spans="1:9" ht="24.75">
      <c r="A42" s="12">
        <v>1</v>
      </c>
      <c r="B42" s="12">
        <v>3</v>
      </c>
      <c r="C42" s="12">
        <v>4</v>
      </c>
      <c r="D42" s="12">
        <v>5</v>
      </c>
      <c r="E42" s="12">
        <v>6</v>
      </c>
      <c r="F42" s="12">
        <v>7</v>
      </c>
      <c r="G42" s="12">
        <v>8</v>
      </c>
      <c r="H42" s="124">
        <v>9</v>
      </c>
    </row>
    <row r="43" spans="1:9" ht="24">
      <c r="A43" s="12"/>
      <c r="B43" s="141" t="str">
        <f>B6</f>
        <v xml:space="preserve">     Ã£ÖÖ×­Öú ×­Ö¬Öß »ÖêÖÖ ¯ÖÏ»ÖÓ×²ÖŸÖ ¯Ö×¸ü“”êû¤ü</v>
      </c>
      <c r="C43" s="141"/>
      <c r="D43" s="141"/>
      <c r="E43" s="141"/>
      <c r="F43" s="141"/>
      <c r="G43" s="142"/>
      <c r="H43" s="127"/>
    </row>
    <row r="44" spans="1:9" ht="24">
      <c r="A44" s="12">
        <v>1</v>
      </c>
      <c r="B44" s="13">
        <f>'COM EFC'!C51</f>
        <v>10257</v>
      </c>
      <c r="C44" s="13">
        <f>'COM EFC'!D51</f>
        <v>0</v>
      </c>
      <c r="D44" s="13">
        <f>'COM EFC'!E51</f>
        <v>10257</v>
      </c>
      <c r="E44" s="13">
        <f>'COM EFC'!F51</f>
        <v>0</v>
      </c>
      <c r="F44" s="13">
        <f>'COM EFC'!G51</f>
        <v>0</v>
      </c>
      <c r="G44" s="13">
        <f>'COM EFC'!H51</f>
        <v>10257</v>
      </c>
      <c r="H44" s="13">
        <f>'COM EFC'!I51</f>
        <v>0</v>
      </c>
    </row>
    <row r="45" spans="1:9" ht="24">
      <c r="A45" s="12"/>
      <c r="B45" s="141" t="str">
        <f>B8</f>
        <v xml:space="preserve">    ¯ÖÓ“ÖÖµÖŸÖ ¸üÖ•Ö ÃÖ×´ÖŸÖß ¯ÖÏ»ÖÓ×²ÖŸÖ ¯Ö×¸ü“”êû¤ü  ü</v>
      </c>
      <c r="C45" s="141"/>
      <c r="D45" s="141"/>
      <c r="E45" s="141"/>
      <c r="F45" s="141"/>
      <c r="G45" s="142"/>
      <c r="H45" s="127"/>
    </row>
    <row r="46" spans="1:9" ht="24">
      <c r="A46" s="12">
        <v>2</v>
      </c>
      <c r="B46" s="13">
        <f>'COM EFC'!C47</f>
        <v>1816</v>
      </c>
      <c r="C46" s="13">
        <f>'COM EFC'!D47</f>
        <v>0</v>
      </c>
      <c r="D46" s="13">
        <f>'COM EFC'!E47</f>
        <v>1816</v>
      </c>
      <c r="E46" s="13">
        <f>'COM EFC'!F47</f>
        <v>0</v>
      </c>
      <c r="F46" s="13">
        <f>'COM EFC'!G47</f>
        <v>0</v>
      </c>
      <c r="G46" s="13">
        <f>'COM EFC'!H47</f>
        <v>1816</v>
      </c>
      <c r="H46" s="13">
        <f>'COM EFC'!I47</f>
        <v>0</v>
      </c>
    </row>
    <row r="47" spans="1:9" ht="24">
      <c r="A47" s="12"/>
      <c r="B47" s="141" t="str">
        <f>B10</f>
        <v xml:space="preserve">    ´ÖÆüÖ»ÖêÖÖ¯ÖÖ»Öü úÖµÖÖÔ»ÖµÖÖ ú›ß»Ö ¯ÖÏ»ÖÓ×²ÖŸÖ ¯Ö×¸ü“”êû¤ü</v>
      </c>
      <c r="C47" s="141"/>
      <c r="D47" s="141"/>
      <c r="E47" s="141"/>
      <c r="F47" s="141"/>
      <c r="G47" s="142"/>
      <c r="H47" s="127"/>
    </row>
    <row r="48" spans="1:9" ht="24">
      <c r="A48" s="12">
        <v>3</v>
      </c>
      <c r="B48" s="13">
        <f>'COM EFC'!C49</f>
        <v>475</v>
      </c>
      <c r="C48" s="13">
        <f>'COM EFC'!D49</f>
        <v>0</v>
      </c>
      <c r="D48" s="13">
        <f>'COM EFC'!E49</f>
        <v>475</v>
      </c>
      <c r="E48" s="13">
        <f>'COM EFC'!F49</f>
        <v>0</v>
      </c>
      <c r="F48" s="13">
        <f>'COM EFC'!G49</f>
        <v>0</v>
      </c>
      <c r="G48" s="13">
        <f>'COM EFC'!H49</f>
        <v>475</v>
      </c>
      <c r="H48" s="13">
        <f>'COM EFC'!I49</f>
        <v>0</v>
      </c>
    </row>
    <row r="49" spans="1:8" ht="24">
      <c r="A49" s="2"/>
    </row>
    <row r="50" spans="1:8" ht="24">
      <c r="A50" s="2"/>
    </row>
    <row r="51" spans="1:8" ht="24">
      <c r="E51" s="19"/>
      <c r="G51" s="19" t="s">
        <v>335</v>
      </c>
    </row>
    <row r="52" spans="1:8" ht="24">
      <c r="E52" s="19"/>
      <c r="G52" s="19" t="s">
        <v>32</v>
      </c>
    </row>
    <row r="53" spans="1:8" ht="24">
      <c r="E53" s="19"/>
      <c r="G53" s="1"/>
    </row>
    <row r="54" spans="1:8" ht="24">
      <c r="E54" s="19"/>
      <c r="G54" s="1"/>
    </row>
    <row r="55" spans="1:8" ht="24">
      <c r="E55" s="19"/>
      <c r="G55" s="1"/>
    </row>
    <row r="56" spans="1:8" ht="24">
      <c r="E56" s="19"/>
      <c r="G56" s="1"/>
    </row>
    <row r="57" spans="1:8" ht="15">
      <c r="A57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57" s="143"/>
      <c r="C57" s="143"/>
      <c r="D57" s="143"/>
      <c r="E57" s="143"/>
      <c r="F57" s="143"/>
      <c r="G57" s="143"/>
      <c r="H57" s="154" t="s">
        <v>338</v>
      </c>
    </row>
    <row r="58" spans="1:8" ht="48.75" customHeight="1">
      <c r="A58" s="143"/>
      <c r="B58" s="143"/>
      <c r="C58" s="143"/>
      <c r="D58" s="143"/>
      <c r="E58" s="143"/>
      <c r="F58" s="143"/>
      <c r="G58" s="143"/>
      <c r="H58" s="155"/>
    </row>
    <row r="59" spans="1:8" ht="15" customHeight="1">
      <c r="A59" s="144" t="s">
        <v>0</v>
      </c>
      <c r="B59" s="146" t="str">
        <f t="shared" ref="B59:H59" si="2">B40</f>
        <v>´ÖÖÖß»Ö ´Ö×Æü­µÖÖŸÖß»Ö            ¯ÖÏ»ÖÓ×²ÖŸÖ ¯Ö×¸ü“”êû¤ü</v>
      </c>
      <c r="C59" s="146" t="str">
        <f t="shared" si="2"/>
        <v>“ÖÖ»Öã ´Ö×Æü­µÖÖŸÖß»Ö ¯ÖÏÖ¯ŸÖ ¯Ö×¸ü“”êû¤ü</v>
      </c>
      <c r="D59" s="146" t="str">
        <f t="shared" si="2"/>
        <v>‹ãúÖ ¯ÖÏ»ÖÓ×²ÖŸÖ ¯Ö×¸ü“”êû¤ü</v>
      </c>
      <c r="E59" s="146" t="str">
        <f t="shared" si="2"/>
        <v xml:space="preserve">†­Öã¯ÖÖ»Ö­Ö ÃÖÖ¤ü¸ü êú»Öê»Öê ¯Ö×¸ü“”êû¤ü                              </v>
      </c>
      <c r="F59" s="146" t="str">
        <f t="shared" si="2"/>
        <v xml:space="preserve"> †Ó×ŸÖ´ÖŸÖ: ×­ÖúÖ»Öß úÖœü»Öê»Öê ¯Ö×¸ü“”êû¤                     </v>
      </c>
      <c r="G59" s="146" t="str">
        <f t="shared" si="2"/>
        <v>´Ö×Æü­ÖÖ †Öê¸ü ¯ÖÏ»ÖÓ×²ÖŸÖ ¯Ö×¸ü“”êû¤ü</v>
      </c>
      <c r="H59" s="149" t="str">
        <f t="shared" si="2"/>
        <v>×­Ö¯Ö™üÖ¸üÖ —ÖÖ»Öê»µÖÖ ¯Ö×¸ü“”êû¤üÖ“Öß ™üŒêú¾ÖÖ¸üß</v>
      </c>
    </row>
    <row r="60" spans="1:8" ht="51.75" customHeight="1">
      <c r="A60" s="145"/>
      <c r="B60" s="147"/>
      <c r="C60" s="147"/>
      <c r="D60" s="147"/>
      <c r="E60" s="147"/>
      <c r="F60" s="147"/>
      <c r="G60" s="147"/>
      <c r="H60" s="150"/>
    </row>
    <row r="61" spans="1:8" ht="24.75">
      <c r="A61" s="12">
        <v>1</v>
      </c>
      <c r="B61" s="12">
        <v>3</v>
      </c>
      <c r="C61" s="12">
        <v>4</v>
      </c>
      <c r="D61" s="12">
        <v>5</v>
      </c>
      <c r="E61" s="12">
        <v>6</v>
      </c>
      <c r="F61" s="12">
        <v>7</v>
      </c>
      <c r="G61" s="12">
        <v>8</v>
      </c>
      <c r="H61" s="124">
        <v>9</v>
      </c>
    </row>
    <row r="62" spans="1:8" ht="24">
      <c r="A62" s="12"/>
      <c r="B62" s="141" t="str">
        <f>B6</f>
        <v xml:space="preserve">     Ã£ÖÖ×­Öú ×­Ö¬Öß »ÖêÖÖ ¯ÖÏ»ÖÓ×²ÖŸÖ ¯Ö×¸ü“”êû¤ü</v>
      </c>
      <c r="C62" s="141"/>
      <c r="D62" s="141"/>
      <c r="E62" s="141"/>
      <c r="F62" s="141"/>
      <c r="G62" s="142"/>
      <c r="H62" s="127"/>
    </row>
    <row r="63" spans="1:8" ht="24">
      <c r="A63" s="12">
        <v>1</v>
      </c>
      <c r="B63" s="13">
        <f>'COM EFC'!C72</f>
        <v>10257</v>
      </c>
      <c r="C63" s="13">
        <f>'COM EFC'!D72</f>
        <v>0</v>
      </c>
      <c r="D63" s="13">
        <f>'COM EFC'!E72</f>
        <v>10257</v>
      </c>
      <c r="E63" s="13">
        <f>'COM EFC'!F72</f>
        <v>0</v>
      </c>
      <c r="F63" s="13">
        <f>'COM EFC'!G72</f>
        <v>0</v>
      </c>
      <c r="G63" s="13">
        <f>'COM EFC'!H72</f>
        <v>10257</v>
      </c>
      <c r="H63" s="13">
        <f>'COM EFC'!I72</f>
        <v>0</v>
      </c>
    </row>
    <row r="64" spans="1:8" ht="24">
      <c r="A64" s="12"/>
      <c r="B64" s="141" t="str">
        <f>B8</f>
        <v xml:space="preserve">    ¯ÖÓ“ÖÖµÖŸÖ ¸üÖ•Ö ÃÖ×´ÖŸÖß ¯ÖÏ»ÖÓ×²ÖŸÖ ¯Ö×¸ü“”êû¤ü  ü</v>
      </c>
      <c r="C64" s="141"/>
      <c r="D64" s="141"/>
      <c r="E64" s="141"/>
      <c r="F64" s="141"/>
      <c r="G64" s="142"/>
      <c r="H64" s="127"/>
    </row>
    <row r="65" spans="1:8" ht="24">
      <c r="A65" s="12">
        <v>2</v>
      </c>
      <c r="B65" s="13">
        <f>'COM EFC'!C68</f>
        <v>1816</v>
      </c>
      <c r="C65" s="13">
        <f>'COM EFC'!D68</f>
        <v>0</v>
      </c>
      <c r="D65" s="13">
        <f>'COM EFC'!E68</f>
        <v>1816</v>
      </c>
      <c r="E65" s="13">
        <f>'COM EFC'!F68</f>
        <v>0</v>
      </c>
      <c r="F65" s="13">
        <f>'COM EFC'!G68</f>
        <v>0</v>
      </c>
      <c r="G65" s="13">
        <f>'COM EFC'!H68</f>
        <v>1816</v>
      </c>
      <c r="H65" s="13">
        <f>'COM EFC'!I68</f>
        <v>0</v>
      </c>
    </row>
    <row r="66" spans="1:8" ht="24">
      <c r="A66" s="12"/>
      <c r="B66" s="141" t="str">
        <f>B10</f>
        <v xml:space="preserve">    ´ÖÆüÖ»ÖêÖÖ¯ÖÖ»Öü úÖµÖÖÔ»ÖµÖÖ ú›ß»Ö ¯ÖÏ»ÖÓ×²ÖŸÖ ¯Ö×¸ü“”êû¤ü</v>
      </c>
      <c r="C66" s="141"/>
      <c r="D66" s="141"/>
      <c r="E66" s="141"/>
      <c r="F66" s="141"/>
      <c r="G66" s="142"/>
      <c r="H66" s="127"/>
    </row>
    <row r="67" spans="1:8" ht="24">
      <c r="A67" s="12">
        <v>3</v>
      </c>
      <c r="B67" s="13">
        <f>'COM EFC'!C70</f>
        <v>475</v>
      </c>
      <c r="C67" s="13">
        <f>'COM EFC'!D70</f>
        <v>0</v>
      </c>
      <c r="D67" s="13">
        <f>'COM EFC'!E70</f>
        <v>475</v>
      </c>
      <c r="E67" s="13">
        <f>'COM EFC'!F70</f>
        <v>0</v>
      </c>
      <c r="F67" s="13">
        <f>'COM EFC'!G70</f>
        <v>0</v>
      </c>
      <c r="G67" s="13">
        <f>'COM EFC'!H70</f>
        <v>475</v>
      </c>
      <c r="H67" s="13">
        <f>'COM EFC'!I70</f>
        <v>0</v>
      </c>
    </row>
    <row r="68" spans="1:8" ht="24">
      <c r="A68" s="2"/>
    </row>
    <row r="69" spans="1:8" ht="24">
      <c r="A69" s="2"/>
    </row>
    <row r="70" spans="1:8" ht="24">
      <c r="E70" s="19"/>
      <c r="G70" s="19" t="s">
        <v>335</v>
      </c>
    </row>
    <row r="71" spans="1:8" ht="24">
      <c r="E71" s="19"/>
      <c r="G71" s="19" t="s">
        <v>32</v>
      </c>
    </row>
    <row r="72" spans="1:8" ht="24">
      <c r="E72" s="19"/>
      <c r="G72" s="1"/>
    </row>
    <row r="73" spans="1:8" ht="24">
      <c r="E73" s="19"/>
      <c r="G73" s="1"/>
    </row>
    <row r="74" spans="1:8" ht="24">
      <c r="E74" s="19"/>
      <c r="G74" s="1"/>
    </row>
    <row r="75" spans="1:8" ht="24">
      <c r="E75" s="19"/>
      <c r="G75" s="1"/>
    </row>
    <row r="76" spans="1:8" ht="15">
      <c r="A76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76" s="143"/>
      <c r="C76" s="143"/>
      <c r="D76" s="143"/>
      <c r="E76" s="143"/>
      <c r="F76" s="143"/>
      <c r="G76" s="143"/>
      <c r="H76" s="154" t="s">
        <v>339</v>
      </c>
    </row>
    <row r="77" spans="1:8" ht="47.25" customHeight="1">
      <c r="A77" s="143"/>
      <c r="B77" s="143"/>
      <c r="C77" s="143"/>
      <c r="D77" s="143"/>
      <c r="E77" s="143"/>
      <c r="F77" s="143"/>
      <c r="G77" s="143"/>
      <c r="H77" s="155"/>
    </row>
    <row r="78" spans="1:8" ht="15" customHeight="1">
      <c r="A78" s="144" t="s">
        <v>0</v>
      </c>
      <c r="B78" s="146" t="str">
        <f t="shared" ref="B78:H78" si="3">B3</f>
        <v>´ÖÖÖß»Ö ´Ö×Æü­µÖÖŸÖß»Ö            ¯ÖÏ»ÖÓ×²ÖŸÖ ¯Ö×¸ü“”êû¤ü</v>
      </c>
      <c r="C78" s="146" t="str">
        <f t="shared" si="3"/>
        <v>“ÖÖ»Öã ´Ö×Æü­µÖÖŸÖß»Ö ¯ÖÏÖ¯ŸÖ ¯Ö×¸ü“”êû¤ü</v>
      </c>
      <c r="D78" s="146" t="str">
        <f t="shared" si="3"/>
        <v>‹ãúÖ ¯ÖÏ»ÖÓ×²ÖŸÖ ¯Ö×¸ü“”êû¤ü</v>
      </c>
      <c r="E78" s="146" t="str">
        <f t="shared" si="3"/>
        <v xml:space="preserve">†­Öã¯ÖÖ»Ö­Ö ÃÖÖ¤ü¸ü êú»Öê»Öê ¯Ö×¸ü“”êû¤ü                              </v>
      </c>
      <c r="F78" s="146" t="str">
        <f t="shared" si="3"/>
        <v xml:space="preserve"> †Ó×ŸÖ´ÖŸÖ: ×­ÖúÖ»Öß úÖœü»Öê»Öê ¯Ö×¸ü“”êû¤                     </v>
      </c>
      <c r="G78" s="146" t="str">
        <f t="shared" si="3"/>
        <v>´Ö×Æü­ÖÖ †Öê¸ü ¯ÖÏ»ÖÓ×²ÖŸÖ ¯Ö×¸ü“”êû¤ü</v>
      </c>
      <c r="H78" s="149" t="str">
        <f t="shared" si="3"/>
        <v>×­Ö¯Ö™üÖ¸üÖ —ÖÖ»Öê»µÖÖ ¯Ö×¸ü“”êû¤üÖ“Öß ™üŒêú¾ÖÖ¸üß</v>
      </c>
    </row>
    <row r="79" spans="1:8" ht="54" customHeight="1">
      <c r="A79" s="145"/>
      <c r="B79" s="147"/>
      <c r="C79" s="147"/>
      <c r="D79" s="147"/>
      <c r="E79" s="147"/>
      <c r="F79" s="147"/>
      <c r="G79" s="147"/>
      <c r="H79" s="150"/>
    </row>
    <row r="80" spans="1:8" ht="24.75">
      <c r="A80" s="12">
        <v>1</v>
      </c>
      <c r="B80" s="12">
        <v>3</v>
      </c>
      <c r="C80" s="12">
        <v>4</v>
      </c>
      <c r="D80" s="12">
        <v>5</v>
      </c>
      <c r="E80" s="12">
        <v>6</v>
      </c>
      <c r="F80" s="12">
        <v>7</v>
      </c>
      <c r="G80" s="12">
        <v>8</v>
      </c>
      <c r="H80" s="124">
        <v>9</v>
      </c>
    </row>
    <row r="81" spans="1:8" ht="24">
      <c r="A81" s="12"/>
      <c r="B81" s="141" t="str">
        <f>B6</f>
        <v xml:space="preserve">     Ã£ÖÖ×­Öú ×­Ö¬Öß »ÖêÖÖ ¯ÖÏ»ÖÓ×²ÖŸÖ ¯Ö×¸ü“”êû¤ü</v>
      </c>
      <c r="C81" s="141"/>
      <c r="D81" s="141"/>
      <c r="E81" s="141"/>
      <c r="F81" s="141"/>
      <c r="G81" s="142"/>
      <c r="H81" s="127"/>
    </row>
    <row r="82" spans="1:8" ht="24">
      <c r="A82" s="12">
        <v>1</v>
      </c>
      <c r="B82" s="13">
        <f>'COM EFC'!C94</f>
        <v>10257</v>
      </c>
      <c r="C82" s="13">
        <f>'COM EFC'!D94</f>
        <v>0</v>
      </c>
      <c r="D82" s="13">
        <f>'COM EFC'!E94</f>
        <v>10257</v>
      </c>
      <c r="E82" s="13">
        <f>'COM EFC'!F94</f>
        <v>21</v>
      </c>
      <c r="F82" s="13">
        <f>'COM EFC'!G94</f>
        <v>0</v>
      </c>
      <c r="G82" s="13">
        <f>'COM EFC'!H94</f>
        <v>10257</v>
      </c>
      <c r="H82" s="13">
        <f>'COM EFC'!I94</f>
        <v>0</v>
      </c>
    </row>
    <row r="83" spans="1:8" ht="24">
      <c r="A83" s="12"/>
      <c r="B83" s="141" t="str">
        <f>B8</f>
        <v xml:space="preserve">    ¯ÖÓ“ÖÖµÖŸÖ ¸üÖ•Ö ÃÖ×´ÖŸÖß ¯ÖÏ»ÖÓ×²ÖŸÖ ¯Ö×¸ü“”êû¤ü  ü</v>
      </c>
      <c r="C83" s="141"/>
      <c r="D83" s="141"/>
      <c r="E83" s="141"/>
      <c r="F83" s="141"/>
      <c r="G83" s="142"/>
      <c r="H83" s="127"/>
    </row>
    <row r="84" spans="1:8" ht="24">
      <c r="A84" s="12">
        <v>2</v>
      </c>
      <c r="B84" s="13">
        <f>'COM EFC'!C90</f>
        <v>1816</v>
      </c>
      <c r="C84" s="13">
        <f>'COM EFC'!D90</f>
        <v>0</v>
      </c>
      <c r="D84" s="13">
        <f>'COM EFC'!E90</f>
        <v>1816</v>
      </c>
      <c r="E84" s="13">
        <f>'COM EFC'!F90</f>
        <v>0</v>
      </c>
      <c r="F84" s="13">
        <f>'COM EFC'!G90</f>
        <v>0</v>
      </c>
      <c r="G84" s="13">
        <f>'COM EFC'!H90</f>
        <v>1816</v>
      </c>
      <c r="H84" s="13">
        <f>'COM EFC'!I90</f>
        <v>0</v>
      </c>
    </row>
    <row r="85" spans="1:8" ht="24">
      <c r="A85" s="12"/>
      <c r="B85" s="141" t="str">
        <f>B10</f>
        <v xml:space="preserve">    ´ÖÆüÖ»ÖêÖÖ¯ÖÖ»Öü úÖµÖÖÔ»ÖµÖÖ ú›ß»Ö ¯ÖÏ»ÖÓ×²ÖŸÖ ¯Ö×¸ü“”êû¤ü</v>
      </c>
      <c r="C85" s="141"/>
      <c r="D85" s="141"/>
      <c r="E85" s="141"/>
      <c r="F85" s="141"/>
      <c r="G85" s="142"/>
      <c r="H85" s="127"/>
    </row>
    <row r="86" spans="1:8" ht="24">
      <c r="A86" s="12">
        <v>3</v>
      </c>
      <c r="B86" s="13">
        <f>'COM EFC'!C92</f>
        <v>475</v>
      </c>
      <c r="C86" s="13">
        <f>'COM EFC'!D92</f>
        <v>0</v>
      </c>
      <c r="D86" s="13">
        <f>'COM EFC'!E92</f>
        <v>475</v>
      </c>
      <c r="E86" s="13">
        <f>'COM EFC'!F92</f>
        <v>0</v>
      </c>
      <c r="F86" s="13">
        <f>'COM EFC'!G92</f>
        <v>0</v>
      </c>
      <c r="G86" s="13">
        <f>'COM EFC'!H92</f>
        <v>475</v>
      </c>
      <c r="H86" s="13">
        <f>'COM EFC'!I92</f>
        <v>0</v>
      </c>
    </row>
    <row r="87" spans="1:8" ht="24">
      <c r="A87" s="2"/>
    </row>
    <row r="88" spans="1:8" ht="24">
      <c r="A88" s="2"/>
    </row>
    <row r="89" spans="1:8" ht="24">
      <c r="E89" s="19"/>
      <c r="G89" s="1"/>
    </row>
    <row r="90" spans="1:8" ht="24">
      <c r="E90" s="19"/>
      <c r="G90" s="19" t="s">
        <v>335</v>
      </c>
    </row>
    <row r="91" spans="1:8" ht="24">
      <c r="G91" s="19" t="s">
        <v>32</v>
      </c>
    </row>
    <row r="97" spans="1:8" ht="15">
      <c r="A97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97" s="143"/>
      <c r="C97" s="143"/>
      <c r="D97" s="143"/>
      <c r="E97" s="143"/>
      <c r="F97" s="143"/>
      <c r="G97" s="143"/>
      <c r="H97" s="154" t="s">
        <v>340</v>
      </c>
    </row>
    <row r="98" spans="1:8" ht="54.75" customHeight="1">
      <c r="A98" s="143"/>
      <c r="B98" s="143"/>
      <c r="C98" s="143"/>
      <c r="D98" s="143"/>
      <c r="E98" s="143"/>
      <c r="F98" s="143"/>
      <c r="G98" s="143"/>
      <c r="H98" s="155"/>
    </row>
    <row r="99" spans="1:8" ht="15" customHeight="1">
      <c r="A99" s="144" t="s">
        <v>0</v>
      </c>
      <c r="B99" s="146" t="str">
        <f t="shared" ref="B99:H99" si="4">B3</f>
        <v>´ÖÖÖß»Ö ´Ö×Æü­µÖÖŸÖß»Ö            ¯ÖÏ»ÖÓ×²ÖŸÖ ¯Ö×¸ü“”êû¤ü</v>
      </c>
      <c r="C99" s="146" t="str">
        <f t="shared" si="4"/>
        <v>“ÖÖ»Öã ´Ö×Æü­µÖÖŸÖß»Ö ¯ÖÏÖ¯ŸÖ ¯Ö×¸ü“”êû¤ü</v>
      </c>
      <c r="D99" s="146" t="str">
        <f t="shared" si="4"/>
        <v>‹ãúÖ ¯ÖÏ»ÖÓ×²ÖŸÖ ¯Ö×¸ü“”êû¤ü</v>
      </c>
      <c r="E99" s="146" t="str">
        <f t="shared" si="4"/>
        <v xml:space="preserve">†­Öã¯ÖÖ»Ö­Ö ÃÖÖ¤ü¸ü êú»Öê»Öê ¯Ö×¸ü“”êû¤ü                              </v>
      </c>
      <c r="F99" s="146" t="str">
        <f t="shared" si="4"/>
        <v xml:space="preserve"> †Ó×ŸÖ´ÖŸÖ: ×­ÖúÖ»Öß úÖœü»Öê»Öê ¯Ö×¸ü“”êû¤                     </v>
      </c>
      <c r="G99" s="146" t="str">
        <f t="shared" si="4"/>
        <v>´Ö×Æü­ÖÖ †Öê¸ü ¯ÖÏ»ÖÓ×²ÖŸÖ ¯Ö×¸ü“”êû¤ü</v>
      </c>
      <c r="H99" s="149" t="str">
        <f t="shared" si="4"/>
        <v>×­Ö¯Ö™üÖ¸üÖ —ÖÖ»Öê»µÖÖ ¯Ö×¸ü“”êû¤üÖ“Öß ™üŒêú¾ÖÖ¸üß</v>
      </c>
    </row>
    <row r="100" spans="1:8" ht="69.75" customHeight="1">
      <c r="A100" s="145"/>
      <c r="B100" s="147"/>
      <c r="C100" s="147"/>
      <c r="D100" s="147"/>
      <c r="E100" s="147"/>
      <c r="F100" s="147"/>
      <c r="G100" s="147"/>
      <c r="H100" s="150"/>
    </row>
    <row r="101" spans="1:8" ht="24.75">
      <c r="A101" s="12">
        <v>1</v>
      </c>
      <c r="B101" s="12">
        <v>3</v>
      </c>
      <c r="C101" s="12">
        <v>4</v>
      </c>
      <c r="D101" s="12">
        <v>5</v>
      </c>
      <c r="E101" s="12">
        <v>6</v>
      </c>
      <c r="F101" s="12">
        <v>7</v>
      </c>
      <c r="G101" s="12">
        <v>8</v>
      </c>
      <c r="H101" s="124">
        <v>9</v>
      </c>
    </row>
    <row r="102" spans="1:8" ht="24">
      <c r="A102" s="12"/>
      <c r="B102" s="141" t="str">
        <f>B6</f>
        <v xml:space="preserve">     Ã£ÖÖ×­Öú ×­Ö¬Öß »ÖêÖÖ ¯ÖÏ»ÖÓ×²ÖŸÖ ¯Ö×¸ü“”êû¤ü</v>
      </c>
      <c r="C102" s="141"/>
      <c r="D102" s="141"/>
      <c r="E102" s="141"/>
      <c r="F102" s="141"/>
      <c r="G102" s="142"/>
      <c r="H102" s="127"/>
    </row>
    <row r="103" spans="1:8" ht="24">
      <c r="A103" s="12">
        <v>1</v>
      </c>
      <c r="B103" s="13">
        <f>'COM EFC'!C117</f>
        <v>10257</v>
      </c>
      <c r="C103" s="13">
        <f>'COM EFC'!D117</f>
        <v>0</v>
      </c>
      <c r="D103" s="13">
        <f>'COM EFC'!E117</f>
        <v>10257</v>
      </c>
      <c r="E103" s="13">
        <f>'COM EFC'!F117</f>
        <v>70</v>
      </c>
      <c r="F103" s="13">
        <f>'COM EFC'!G117</f>
        <v>0</v>
      </c>
      <c r="G103" s="13">
        <f>'COM EFC'!H117</f>
        <v>10257</v>
      </c>
      <c r="H103" s="13">
        <f>'COM EFC'!I117</f>
        <v>0</v>
      </c>
    </row>
    <row r="104" spans="1:8" ht="24">
      <c r="A104" s="12"/>
      <c r="B104" s="141" t="str">
        <f>B8</f>
        <v xml:space="preserve">    ¯ÖÓ“ÖÖµÖŸÖ ¸üÖ•Ö ÃÖ×´ÖŸÖß ¯ÖÏ»ÖÓ×²ÖŸÖ ¯Ö×¸ü“”êû¤ü  ü</v>
      </c>
      <c r="C104" s="141"/>
      <c r="D104" s="141"/>
      <c r="E104" s="141"/>
      <c r="F104" s="141"/>
      <c r="G104" s="142"/>
      <c r="H104" s="130"/>
    </row>
    <row r="105" spans="1:8" ht="24">
      <c r="A105" s="12">
        <v>2</v>
      </c>
      <c r="B105" s="13">
        <f>'COM EFC'!C113</f>
        <v>1816</v>
      </c>
      <c r="C105" s="13">
        <f>'COM EFC'!D113</f>
        <v>0</v>
      </c>
      <c r="D105" s="13">
        <f>'COM EFC'!E113</f>
        <v>1816</v>
      </c>
      <c r="E105" s="13">
        <f>'COM EFC'!F113</f>
        <v>0</v>
      </c>
      <c r="F105" s="13">
        <f>'COM EFC'!G113</f>
        <v>0</v>
      </c>
      <c r="G105" s="13">
        <f>'COM EFC'!H113</f>
        <v>1816</v>
      </c>
      <c r="H105" s="13">
        <f>'COM EFC'!I113</f>
        <v>0</v>
      </c>
    </row>
    <row r="106" spans="1:8" ht="24">
      <c r="A106" s="12"/>
      <c r="B106" s="141" t="str">
        <f>B10</f>
        <v xml:space="preserve">    ´ÖÆüÖ»ÖêÖÖ¯ÖÖ»Öü úÖµÖÖÔ»ÖµÖÖ ú›ß»Ö ¯ÖÏ»ÖÓ×²ÖŸÖ ¯Ö×¸ü“”êû¤ü</v>
      </c>
      <c r="C106" s="141"/>
      <c r="D106" s="141"/>
      <c r="E106" s="141"/>
      <c r="F106" s="141"/>
      <c r="G106" s="142"/>
      <c r="H106" s="130"/>
    </row>
    <row r="107" spans="1:8" ht="24">
      <c r="A107" s="12">
        <v>3</v>
      </c>
      <c r="B107" s="13">
        <f>'COM EFC'!C115</f>
        <v>475</v>
      </c>
      <c r="C107" s="13">
        <f>'COM EFC'!D115</f>
        <v>0</v>
      </c>
      <c r="D107" s="13">
        <f>'COM EFC'!E115</f>
        <v>475</v>
      </c>
      <c r="E107" s="13">
        <f>'COM EFC'!F115</f>
        <v>0</v>
      </c>
      <c r="F107" s="13">
        <f>'COM EFC'!G115</f>
        <v>0</v>
      </c>
      <c r="G107" s="13">
        <f>'COM EFC'!H115</f>
        <v>475</v>
      </c>
      <c r="H107" s="13">
        <f>'COM EFC'!I115</f>
        <v>0</v>
      </c>
    </row>
    <row r="108" spans="1:8" ht="24">
      <c r="A108" s="2"/>
    </row>
    <row r="109" spans="1:8" ht="24">
      <c r="A109" s="2"/>
    </row>
    <row r="110" spans="1:8" ht="24">
      <c r="F110" s="19"/>
      <c r="G110" s="19" t="s">
        <v>335</v>
      </c>
    </row>
    <row r="111" spans="1:8" ht="24">
      <c r="F111" s="19"/>
      <c r="G111" s="19" t="s">
        <v>32</v>
      </c>
    </row>
    <row r="112" spans="1:8" ht="24">
      <c r="E112" s="19"/>
      <c r="G112" s="1"/>
    </row>
    <row r="113" spans="1:8" ht="24">
      <c r="E113" s="19"/>
      <c r="G113" s="1"/>
    </row>
    <row r="114" spans="1:8" ht="24">
      <c r="E114" s="19"/>
      <c r="G114" s="1"/>
    </row>
    <row r="115" spans="1:8" ht="15">
      <c r="A115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15" s="143"/>
      <c r="C115" s="143"/>
      <c r="D115" s="143"/>
      <c r="E115" s="143"/>
      <c r="F115" s="143"/>
      <c r="G115" s="143"/>
      <c r="H115" s="154" t="s">
        <v>341</v>
      </c>
    </row>
    <row r="116" spans="1:8" ht="47.25" customHeight="1">
      <c r="A116" s="143"/>
      <c r="B116" s="143"/>
      <c r="C116" s="143"/>
      <c r="D116" s="143"/>
      <c r="E116" s="143"/>
      <c r="F116" s="143"/>
      <c r="G116" s="143"/>
      <c r="H116" s="155"/>
    </row>
    <row r="117" spans="1:8" ht="15" customHeight="1">
      <c r="A117" s="144" t="s">
        <v>0</v>
      </c>
      <c r="B117" s="146" t="str">
        <f t="shared" ref="B117:H117" si="5">B3</f>
        <v>´ÖÖÖß»Ö ´Ö×Æü­µÖÖŸÖß»Ö            ¯ÖÏ»ÖÓ×²ÖŸÖ ¯Ö×¸ü“”êû¤ü</v>
      </c>
      <c r="C117" s="146" t="str">
        <f t="shared" si="5"/>
        <v>“ÖÖ»Öã ´Ö×Æü­µÖÖŸÖß»Ö ¯ÖÏÖ¯ŸÖ ¯Ö×¸ü“”êû¤ü</v>
      </c>
      <c r="D117" s="146" t="str">
        <f t="shared" si="5"/>
        <v>‹ãúÖ ¯ÖÏ»ÖÓ×²ÖŸÖ ¯Ö×¸ü“”êû¤ü</v>
      </c>
      <c r="E117" s="146" t="str">
        <f t="shared" si="5"/>
        <v xml:space="preserve">†­Öã¯ÖÖ»Ö­Ö ÃÖÖ¤ü¸ü êú»Öê»Öê ¯Ö×¸ü“”êû¤ü                              </v>
      </c>
      <c r="F117" s="146" t="str">
        <f t="shared" si="5"/>
        <v xml:space="preserve"> †Ó×ŸÖ´ÖŸÖ: ×­ÖúÖ»Öß úÖœü»Öê»Öê ¯Ö×¸ü“”êû¤                     </v>
      </c>
      <c r="G117" s="146" t="str">
        <f t="shared" si="5"/>
        <v>´Ö×Æü­ÖÖ †Öê¸ü ¯ÖÏ»ÖÓ×²ÖŸÖ ¯Ö×¸ü“”êû¤ü</v>
      </c>
      <c r="H117" s="149" t="str">
        <f t="shared" si="5"/>
        <v>×­Ö¯Ö™üÖ¸üÖ —ÖÖ»Öê»µÖÖ ¯Ö×¸ü“”êû¤üÖ“Öß ™üŒêú¾ÖÖ¸üß</v>
      </c>
    </row>
    <row r="118" spans="1:8" ht="50.25" customHeight="1">
      <c r="A118" s="145"/>
      <c r="B118" s="147"/>
      <c r="C118" s="147"/>
      <c r="D118" s="147"/>
      <c r="E118" s="147"/>
      <c r="F118" s="147"/>
      <c r="G118" s="147"/>
      <c r="H118" s="150"/>
    </row>
    <row r="119" spans="1:8" ht="24.75">
      <c r="A119" s="12">
        <v>1</v>
      </c>
      <c r="B119" s="12">
        <v>3</v>
      </c>
      <c r="C119" s="12">
        <v>4</v>
      </c>
      <c r="D119" s="12">
        <v>5</v>
      </c>
      <c r="E119" s="12">
        <v>6</v>
      </c>
      <c r="F119" s="12">
        <v>7</v>
      </c>
      <c r="G119" s="12">
        <v>8</v>
      </c>
      <c r="H119" s="124">
        <v>9</v>
      </c>
    </row>
    <row r="120" spans="1:8" ht="24">
      <c r="A120" s="12"/>
      <c r="B120" s="141" t="str">
        <f>B6</f>
        <v xml:space="preserve">     Ã£ÖÖ×­Öú ×­Ö¬Öß »ÖêÖÖ ¯ÖÏ»ÖÓ×²ÖŸÖ ¯Ö×¸ü“”êû¤ü</v>
      </c>
      <c r="C120" s="141"/>
      <c r="D120" s="141"/>
      <c r="E120" s="141"/>
      <c r="F120" s="141"/>
      <c r="G120" s="142"/>
      <c r="H120" s="127"/>
    </row>
    <row r="121" spans="1:8" ht="24">
      <c r="A121" s="12">
        <v>1</v>
      </c>
      <c r="B121" s="13">
        <f>'COM EFC'!C136</f>
        <v>10257</v>
      </c>
      <c r="C121" s="13">
        <f>'COM EFC'!D136</f>
        <v>0</v>
      </c>
      <c r="D121" s="13">
        <f>'COM EFC'!E136</f>
        <v>10257</v>
      </c>
      <c r="E121" s="13">
        <f>'COM EFC'!F136</f>
        <v>0</v>
      </c>
      <c r="F121" s="13">
        <f>'COM EFC'!G136</f>
        <v>0</v>
      </c>
      <c r="G121" s="13">
        <f>'COM EFC'!H136</f>
        <v>10257</v>
      </c>
      <c r="H121" s="13">
        <f>'COM EFC'!I136</f>
        <v>0</v>
      </c>
    </row>
    <row r="122" spans="1:8" ht="24">
      <c r="A122" s="12"/>
      <c r="B122" s="141" t="str">
        <f>B8</f>
        <v xml:space="preserve">    ¯ÖÓ“ÖÖµÖŸÖ ¸üÖ•Ö ÃÖ×´ÖŸÖß ¯ÖÏ»ÖÓ×²ÖŸÖ ¯Ö×¸ü“”êû¤ü  ü</v>
      </c>
      <c r="C122" s="141"/>
      <c r="D122" s="141"/>
      <c r="E122" s="141"/>
      <c r="F122" s="141"/>
      <c r="G122" s="142"/>
      <c r="H122" s="127"/>
    </row>
    <row r="123" spans="1:8" ht="24">
      <c r="A123" s="12">
        <v>2</v>
      </c>
      <c r="B123" s="13">
        <f>'COM EFC'!C132</f>
        <v>1816</v>
      </c>
      <c r="C123" s="13">
        <f>'COM EFC'!D132</f>
        <v>0</v>
      </c>
      <c r="D123" s="13">
        <f>'COM EFC'!E132</f>
        <v>1816</v>
      </c>
      <c r="E123" s="13">
        <f>'COM EFC'!F132</f>
        <v>0</v>
      </c>
      <c r="F123" s="13">
        <f>'COM EFC'!G132</f>
        <v>0</v>
      </c>
      <c r="G123" s="13">
        <f>'COM EFC'!H132</f>
        <v>1816</v>
      </c>
      <c r="H123" s="13">
        <f>'COM EFC'!I132</f>
        <v>0</v>
      </c>
    </row>
    <row r="124" spans="1:8" ht="24">
      <c r="A124" s="12"/>
      <c r="B124" s="141" t="str">
        <f>B10</f>
        <v xml:space="preserve">    ´ÖÆüÖ»ÖêÖÖ¯ÖÖ»Öü úÖµÖÖÔ»ÖµÖÖ ú›ß»Ö ¯ÖÏ»ÖÓ×²ÖŸÖ ¯Ö×¸ü“”êû¤ü</v>
      </c>
      <c r="C124" s="141"/>
      <c r="D124" s="141"/>
      <c r="E124" s="141"/>
      <c r="F124" s="141"/>
      <c r="G124" s="142"/>
      <c r="H124" s="127"/>
    </row>
    <row r="125" spans="1:8" ht="24">
      <c r="A125" s="12">
        <v>3</v>
      </c>
      <c r="B125" s="13">
        <f>'COM EFC'!C134</f>
        <v>475</v>
      </c>
      <c r="C125" s="13">
        <f>'COM EFC'!D134</f>
        <v>0</v>
      </c>
      <c r="D125" s="13">
        <f>'COM EFC'!E134</f>
        <v>475</v>
      </c>
      <c r="E125" s="13">
        <f>'COM EFC'!F134</f>
        <v>0</v>
      </c>
      <c r="F125" s="13">
        <f>'COM EFC'!G134</f>
        <v>0</v>
      </c>
      <c r="G125" s="13">
        <f>'COM EFC'!H134</f>
        <v>475</v>
      </c>
      <c r="H125" s="13">
        <f>'COM EFC'!I134</f>
        <v>0</v>
      </c>
    </row>
    <row r="126" spans="1:8" ht="24">
      <c r="A126" s="2"/>
    </row>
    <row r="127" spans="1:8" ht="24">
      <c r="A127" s="2"/>
    </row>
    <row r="128" spans="1:8" ht="24">
      <c r="E128" s="19"/>
      <c r="G128" s="19" t="s">
        <v>335</v>
      </c>
    </row>
    <row r="129" spans="1:8" ht="24">
      <c r="E129" s="19"/>
      <c r="G129" s="19" t="s">
        <v>32</v>
      </c>
    </row>
    <row r="130" spans="1:8" ht="24">
      <c r="E130" s="19"/>
      <c r="G130" s="1"/>
    </row>
    <row r="131" spans="1:8" ht="24">
      <c r="E131" s="19"/>
      <c r="G131" s="1"/>
    </row>
    <row r="132" spans="1:8" ht="24">
      <c r="E132" s="19"/>
      <c r="G132" s="1"/>
    </row>
    <row r="133" spans="1:8" ht="24">
      <c r="E133" s="19"/>
      <c r="G133" s="1"/>
    </row>
    <row r="134" spans="1:8" ht="27.75" customHeight="1">
      <c r="A134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34" s="143"/>
      <c r="C134" s="143"/>
      <c r="D134" s="143"/>
      <c r="E134" s="143"/>
      <c r="F134" s="143"/>
      <c r="G134" s="143"/>
      <c r="H134" s="154" t="s">
        <v>342</v>
      </c>
    </row>
    <row r="135" spans="1:8" ht="33.75" customHeight="1">
      <c r="A135" s="143"/>
      <c r="B135" s="143"/>
      <c r="C135" s="143"/>
      <c r="D135" s="143"/>
      <c r="E135" s="143"/>
      <c r="F135" s="143"/>
      <c r="G135" s="143"/>
      <c r="H135" s="155"/>
    </row>
    <row r="136" spans="1:8" ht="15" customHeight="1">
      <c r="A136" s="144" t="s">
        <v>0</v>
      </c>
      <c r="B136" s="146" t="str">
        <f t="shared" ref="B136:H136" si="6">B3</f>
        <v>´ÖÖÖß»Ö ´Ö×Æü­µÖÖŸÖß»Ö            ¯ÖÏ»ÖÓ×²ÖŸÖ ¯Ö×¸ü“”êû¤ü</v>
      </c>
      <c r="C136" s="146" t="str">
        <f t="shared" si="6"/>
        <v>“ÖÖ»Öã ´Ö×Æü­µÖÖŸÖß»Ö ¯ÖÏÖ¯ŸÖ ¯Ö×¸ü“”êû¤ü</v>
      </c>
      <c r="D136" s="146" t="str">
        <f t="shared" si="6"/>
        <v>‹ãúÖ ¯ÖÏ»ÖÓ×²ÖŸÖ ¯Ö×¸ü“”êû¤ü</v>
      </c>
      <c r="E136" s="146" t="str">
        <f t="shared" si="6"/>
        <v xml:space="preserve">†­Öã¯ÖÖ»Ö­Ö ÃÖÖ¤ü¸ü êú»Öê»Öê ¯Ö×¸ü“”êû¤ü                              </v>
      </c>
      <c r="F136" s="146" t="str">
        <f t="shared" si="6"/>
        <v xml:space="preserve"> †Ó×ŸÖ´ÖŸÖ: ×­ÖúÖ»Öß úÖœü»Öê»Öê ¯Ö×¸ü“”êû¤                     </v>
      </c>
      <c r="G136" s="146" t="str">
        <f t="shared" si="6"/>
        <v>´Ö×Æü­ÖÖ †Öê¸ü ¯ÖÏ»ÖÓ×²ÖŸÖ ¯Ö×¸ü“”êû¤ü</v>
      </c>
      <c r="H136" s="149" t="str">
        <f t="shared" si="6"/>
        <v>×­Ö¯Ö™üÖ¸üÖ —ÖÖ»Öê»µÖÖ ¯Ö×¸ü“”êû¤üÖ“Öß ™üŒêú¾ÖÖ¸üß</v>
      </c>
    </row>
    <row r="137" spans="1:8" ht="42.75" customHeight="1">
      <c r="A137" s="145"/>
      <c r="B137" s="147"/>
      <c r="C137" s="147"/>
      <c r="D137" s="147"/>
      <c r="E137" s="147"/>
      <c r="F137" s="147"/>
      <c r="G137" s="147"/>
      <c r="H137" s="150"/>
    </row>
    <row r="138" spans="1:8" ht="24.75">
      <c r="A138" s="12">
        <v>1</v>
      </c>
      <c r="B138" s="12">
        <v>3</v>
      </c>
      <c r="C138" s="12">
        <v>4</v>
      </c>
      <c r="D138" s="12">
        <v>5</v>
      </c>
      <c r="E138" s="12">
        <v>6</v>
      </c>
      <c r="F138" s="12">
        <v>7</v>
      </c>
      <c r="G138" s="12">
        <v>8</v>
      </c>
      <c r="H138" s="124">
        <v>9</v>
      </c>
    </row>
    <row r="139" spans="1:8" ht="24">
      <c r="A139" s="12"/>
      <c r="B139" s="141" t="str">
        <f>B6</f>
        <v xml:space="preserve">     Ã£ÖÖ×­Öú ×­Ö¬Öß »ÖêÖÖ ¯ÖÏ»ÖÓ×²ÖŸÖ ¯Ö×¸ü“”êû¤ü</v>
      </c>
      <c r="C139" s="141"/>
      <c r="D139" s="141"/>
      <c r="E139" s="141"/>
      <c r="F139" s="141"/>
      <c r="G139" s="142"/>
      <c r="H139" s="127"/>
    </row>
    <row r="140" spans="1:8" ht="24">
      <c r="A140" s="12">
        <v>1</v>
      </c>
      <c r="B140" s="13">
        <f>'COM EFC'!C157</f>
        <v>10257</v>
      </c>
      <c r="C140" s="13">
        <f>'COM EFC'!D157</f>
        <v>0</v>
      </c>
      <c r="D140" s="13">
        <f>'COM EFC'!E157</f>
        <v>10257</v>
      </c>
      <c r="E140" s="13">
        <f>'COM EFC'!F157</f>
        <v>0</v>
      </c>
      <c r="F140" s="13">
        <f>'COM EFC'!G157</f>
        <v>0</v>
      </c>
      <c r="G140" s="13">
        <f>'COM EFC'!H157</f>
        <v>10257</v>
      </c>
      <c r="H140" s="13">
        <f>'COM EFC'!I157</f>
        <v>0</v>
      </c>
    </row>
    <row r="141" spans="1:8" ht="24">
      <c r="A141" s="12"/>
      <c r="B141" s="141" t="str">
        <f>B8</f>
        <v xml:space="preserve">    ¯ÖÓ“ÖÖµÖŸÖ ¸üÖ•Ö ÃÖ×´ÖŸÖß ¯ÖÏ»ÖÓ×²ÖŸÖ ¯Ö×¸ü“”êû¤ü  ü</v>
      </c>
      <c r="C141" s="141"/>
      <c r="D141" s="141"/>
      <c r="E141" s="141"/>
      <c r="F141" s="141"/>
      <c r="G141" s="142"/>
      <c r="H141" s="127"/>
    </row>
    <row r="142" spans="1:8" ht="24">
      <c r="A142" s="12">
        <v>2</v>
      </c>
      <c r="B142" s="13">
        <f>'COM EFC'!C153</f>
        <v>1816</v>
      </c>
      <c r="C142" s="13">
        <f>'COM EFC'!D153</f>
        <v>0</v>
      </c>
      <c r="D142" s="13">
        <f>'COM EFC'!E153</f>
        <v>1816</v>
      </c>
      <c r="E142" s="13">
        <f>'COM EFC'!F153</f>
        <v>0</v>
      </c>
      <c r="F142" s="13">
        <f>'COM EFC'!G153</f>
        <v>0</v>
      </c>
      <c r="G142" s="13">
        <f>'COM EFC'!H153</f>
        <v>1816</v>
      </c>
      <c r="H142" s="13">
        <f>'COM EFC'!I153</f>
        <v>0</v>
      </c>
    </row>
    <row r="143" spans="1:8" ht="24">
      <c r="A143" s="12"/>
      <c r="B143" s="141" t="str">
        <f>B10</f>
        <v xml:space="preserve">    ´ÖÆüÖ»ÖêÖÖ¯ÖÖ»Öü úÖµÖÖÔ»ÖµÖÖ ú›ß»Ö ¯ÖÏ»ÖÓ×²ÖŸÖ ¯Ö×¸ü“”êû¤ü</v>
      </c>
      <c r="C143" s="141"/>
      <c r="D143" s="141"/>
      <c r="E143" s="141"/>
      <c r="F143" s="141"/>
      <c r="G143" s="142"/>
      <c r="H143" s="127"/>
    </row>
    <row r="144" spans="1:8" ht="24">
      <c r="A144" s="12">
        <v>3</v>
      </c>
      <c r="B144" s="13">
        <f>'COM EFC'!C155</f>
        <v>475</v>
      </c>
      <c r="C144" s="13">
        <f>'COM EFC'!D155</f>
        <v>0</v>
      </c>
      <c r="D144" s="13">
        <f>'COM EFC'!E155</f>
        <v>475</v>
      </c>
      <c r="E144" s="13">
        <f>'COM EFC'!F155</f>
        <v>0</v>
      </c>
      <c r="F144" s="13">
        <f>'COM EFC'!G155</f>
        <v>0</v>
      </c>
      <c r="G144" s="13">
        <f>'COM EFC'!H155</f>
        <v>475</v>
      </c>
      <c r="H144" s="13">
        <f>'COM EFC'!I155</f>
        <v>0</v>
      </c>
    </row>
    <row r="145" spans="1:8" ht="24">
      <c r="A145" s="2"/>
    </row>
    <row r="146" spans="1:8" ht="24">
      <c r="A146" s="2"/>
    </row>
    <row r="147" spans="1:8" ht="24">
      <c r="E147" s="19"/>
      <c r="G147" s="19" t="s">
        <v>335</v>
      </c>
    </row>
    <row r="148" spans="1:8" ht="24">
      <c r="E148" s="19"/>
      <c r="G148" s="19" t="s">
        <v>32</v>
      </c>
    </row>
    <row r="149" spans="1:8" ht="24">
      <c r="E149" s="19"/>
      <c r="G149" s="1"/>
    </row>
    <row r="150" spans="1:8" ht="24">
      <c r="E150" s="19"/>
      <c r="G150" s="1"/>
    </row>
    <row r="151" spans="1:8" ht="24">
      <c r="E151" s="19"/>
      <c r="G151" s="1"/>
    </row>
    <row r="152" spans="1:8" ht="24">
      <c r="E152" s="19"/>
      <c r="G152" s="1"/>
    </row>
    <row r="153" spans="1:8">
      <c r="A153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53" s="143"/>
      <c r="C153" s="143"/>
      <c r="D153" s="143"/>
      <c r="E153" s="143"/>
      <c r="F153" s="143"/>
      <c r="G153" s="143"/>
    </row>
    <row r="154" spans="1:8" ht="59.25" customHeight="1">
      <c r="A154" s="143"/>
      <c r="B154" s="143"/>
      <c r="C154" s="143"/>
      <c r="D154" s="143"/>
      <c r="E154" s="143"/>
      <c r="F154" s="143"/>
      <c r="G154" s="143"/>
      <c r="H154" s="129" t="s">
        <v>343</v>
      </c>
    </row>
    <row r="155" spans="1:8" ht="15" customHeight="1">
      <c r="A155" s="144" t="s">
        <v>0</v>
      </c>
      <c r="B155" s="146" t="str">
        <f t="shared" ref="B155:H155" si="7">B3</f>
        <v>´ÖÖÖß»Ö ´Ö×Æü­µÖÖŸÖß»Ö            ¯ÖÏ»ÖÓ×²ÖŸÖ ¯Ö×¸ü“”êû¤ü</v>
      </c>
      <c r="C155" s="146" t="str">
        <f t="shared" si="7"/>
        <v>“ÖÖ»Öã ´Ö×Æü­µÖÖŸÖß»Ö ¯ÖÏÖ¯ŸÖ ¯Ö×¸ü“”êû¤ü</v>
      </c>
      <c r="D155" s="146" t="str">
        <f t="shared" si="7"/>
        <v>‹ãúÖ ¯ÖÏ»ÖÓ×²ÖŸÖ ¯Ö×¸ü“”êû¤ü</v>
      </c>
      <c r="E155" s="146" t="str">
        <f t="shared" si="7"/>
        <v xml:space="preserve">†­Öã¯ÖÖ»Ö­Ö ÃÖÖ¤ü¸ü êú»Öê»Öê ¯Ö×¸ü“”êû¤ü                              </v>
      </c>
      <c r="F155" s="146" t="str">
        <f t="shared" si="7"/>
        <v xml:space="preserve"> †Ó×ŸÖ´ÖŸÖ: ×­ÖúÖ»Öß úÖœü»Öê»Öê ¯Ö×¸ü“”êû¤                     </v>
      </c>
      <c r="G155" s="146" t="str">
        <f t="shared" si="7"/>
        <v>´Ö×Æü­ÖÖ †Öê¸ü ¯ÖÏ»ÖÓ×²ÖŸÖ ¯Ö×¸ü“”êû¤ü</v>
      </c>
      <c r="H155" s="149" t="str">
        <f t="shared" si="7"/>
        <v>×­Ö¯Ö™üÖ¸üÖ —ÖÖ»Öê»µÖÖ ¯Ö×¸ü“”êû¤üÖ“Öß ™üŒêú¾ÖÖ¸üß</v>
      </c>
    </row>
    <row r="156" spans="1:8" ht="39" customHeight="1">
      <c r="A156" s="145"/>
      <c r="B156" s="147"/>
      <c r="C156" s="147"/>
      <c r="D156" s="147"/>
      <c r="E156" s="147"/>
      <c r="F156" s="147"/>
      <c r="G156" s="147"/>
      <c r="H156" s="150"/>
    </row>
    <row r="157" spans="1:8" ht="24.75">
      <c r="A157" s="12">
        <v>1</v>
      </c>
      <c r="B157" s="12">
        <v>3</v>
      </c>
      <c r="C157" s="12">
        <v>4</v>
      </c>
      <c r="D157" s="12">
        <v>5</v>
      </c>
      <c r="E157" s="12">
        <v>6</v>
      </c>
      <c r="F157" s="12">
        <v>7</v>
      </c>
      <c r="G157" s="12">
        <v>8</v>
      </c>
      <c r="H157" s="124">
        <v>9</v>
      </c>
    </row>
    <row r="158" spans="1:8" ht="24">
      <c r="A158" s="12"/>
      <c r="B158" s="141" t="str">
        <f>B6</f>
        <v xml:space="preserve">     Ã£ÖÖ×­Öú ×­Ö¬Öß »ÖêÖÖ ¯ÖÏ»ÖÓ×²ÖŸÖ ¯Ö×¸ü“”êû¤ü</v>
      </c>
      <c r="C158" s="141"/>
      <c r="D158" s="141"/>
      <c r="E158" s="141"/>
      <c r="F158" s="141"/>
      <c r="G158" s="142"/>
      <c r="H158" s="127"/>
    </row>
    <row r="159" spans="1:8" ht="24">
      <c r="A159" s="12">
        <v>1</v>
      </c>
      <c r="B159" s="13">
        <f>'COM EFC'!C178</f>
        <v>10257</v>
      </c>
      <c r="C159" s="13">
        <f>'COM EFC'!D178</f>
        <v>0</v>
      </c>
      <c r="D159" s="13">
        <f>'COM EFC'!E178</f>
        <v>10257</v>
      </c>
      <c r="E159" s="13">
        <f>'COM EFC'!F178</f>
        <v>0</v>
      </c>
      <c r="F159" s="13">
        <f>'COM EFC'!G178</f>
        <v>0</v>
      </c>
      <c r="G159" s="13">
        <f>'COM EFC'!H178</f>
        <v>10257</v>
      </c>
      <c r="H159" s="13">
        <f>'COM EFC'!I178</f>
        <v>0</v>
      </c>
    </row>
    <row r="160" spans="1:8" ht="24">
      <c r="A160" s="12"/>
      <c r="B160" s="141" t="str">
        <f>B8</f>
        <v xml:space="preserve">    ¯ÖÓ“ÖÖµÖŸÖ ¸üÖ•Ö ÃÖ×´ÖŸÖß ¯ÖÏ»ÖÓ×²ÖŸÖ ¯Ö×¸ü“”êû¤ü  ü</v>
      </c>
      <c r="C160" s="141"/>
      <c r="D160" s="141"/>
      <c r="E160" s="141"/>
      <c r="F160" s="141"/>
      <c r="G160" s="142"/>
      <c r="H160" s="127"/>
    </row>
    <row r="161" spans="1:8" ht="24">
      <c r="A161" s="12">
        <v>2</v>
      </c>
      <c r="B161" s="13">
        <f>'COM EFC'!C174</f>
        <v>1816</v>
      </c>
      <c r="C161" s="13">
        <f>'COM EFC'!D174</f>
        <v>0</v>
      </c>
      <c r="D161" s="13">
        <f>'COM EFC'!E174</f>
        <v>1816</v>
      </c>
      <c r="E161" s="13">
        <f>'COM EFC'!F174</f>
        <v>0</v>
      </c>
      <c r="F161" s="13">
        <f>'COM EFC'!G174</f>
        <v>0</v>
      </c>
      <c r="G161" s="13">
        <f>'COM EFC'!H174</f>
        <v>1816</v>
      </c>
      <c r="H161" s="13">
        <f>'COM EFC'!I174</f>
        <v>0</v>
      </c>
    </row>
    <row r="162" spans="1:8" ht="24">
      <c r="A162" s="12"/>
      <c r="B162" s="141" t="str">
        <f>B10</f>
        <v xml:space="preserve">    ´ÖÆüÖ»ÖêÖÖ¯ÖÖ»Öü úÖµÖÖÔ»ÖµÖÖ ú›ß»Ö ¯ÖÏ»ÖÓ×²ÖŸÖ ¯Ö×¸ü“”êû¤ü</v>
      </c>
      <c r="C162" s="141"/>
      <c r="D162" s="141"/>
      <c r="E162" s="141"/>
      <c r="F162" s="141"/>
      <c r="G162" s="142"/>
      <c r="H162" s="127"/>
    </row>
    <row r="163" spans="1:8" ht="24">
      <c r="A163" s="12">
        <v>3</v>
      </c>
      <c r="B163" s="13">
        <f>'COM EFC'!C176</f>
        <v>475</v>
      </c>
      <c r="C163" s="13">
        <f>'COM EFC'!D176</f>
        <v>0</v>
      </c>
      <c r="D163" s="13">
        <f>'COM EFC'!E176</f>
        <v>475</v>
      </c>
      <c r="E163" s="13">
        <f>'COM EFC'!F176</f>
        <v>0</v>
      </c>
      <c r="F163" s="13">
        <f>'COM EFC'!G176</f>
        <v>0</v>
      </c>
      <c r="G163" s="13">
        <f>'COM EFC'!H176</f>
        <v>475</v>
      </c>
      <c r="H163" s="13">
        <f>'COM EFC'!I176</f>
        <v>0</v>
      </c>
    </row>
    <row r="164" spans="1:8" ht="24">
      <c r="A164" s="2"/>
    </row>
    <row r="165" spans="1:8" ht="24">
      <c r="A165" s="2"/>
    </row>
    <row r="166" spans="1:8" ht="24">
      <c r="E166" s="19"/>
      <c r="G166" s="19" t="s">
        <v>335</v>
      </c>
    </row>
    <row r="167" spans="1:8" ht="24">
      <c r="E167" s="19"/>
      <c r="G167" s="19" t="s">
        <v>32</v>
      </c>
    </row>
    <row r="168" spans="1:8" ht="24">
      <c r="E168" s="19"/>
      <c r="G168" s="1"/>
    </row>
    <row r="169" spans="1:8" ht="24">
      <c r="E169" s="19"/>
      <c r="G169" s="1"/>
    </row>
    <row r="170" spans="1:8" ht="24">
      <c r="E170" s="19"/>
      <c r="G170" s="1"/>
    </row>
    <row r="171" spans="1:8" ht="24">
      <c r="E171" s="19"/>
      <c r="G171" s="1"/>
    </row>
    <row r="172" spans="1:8">
      <c r="A172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72" s="143"/>
      <c r="C172" s="143"/>
      <c r="D172" s="143"/>
      <c r="E172" s="143"/>
      <c r="F172" s="143"/>
      <c r="G172" s="143"/>
    </row>
    <row r="173" spans="1:8" ht="52.5" customHeight="1">
      <c r="A173" s="143"/>
      <c r="B173" s="143"/>
      <c r="C173" s="143"/>
      <c r="D173" s="143"/>
      <c r="E173" s="143"/>
      <c r="F173" s="143"/>
      <c r="G173" s="143"/>
      <c r="H173" s="129" t="s">
        <v>344</v>
      </c>
    </row>
    <row r="174" spans="1:8" ht="15" customHeight="1">
      <c r="A174" s="144" t="s">
        <v>0</v>
      </c>
      <c r="B174" s="146" t="str">
        <f t="shared" ref="B174:H174" si="8">B3</f>
        <v>´ÖÖÖß»Ö ´Ö×Æü­µÖÖŸÖß»Ö            ¯ÖÏ»ÖÓ×²ÖŸÖ ¯Ö×¸ü“”êû¤ü</v>
      </c>
      <c r="C174" s="146" t="str">
        <f t="shared" si="8"/>
        <v>“ÖÖ»Öã ´Ö×Æü­µÖÖŸÖß»Ö ¯ÖÏÖ¯ŸÖ ¯Ö×¸ü“”êû¤ü</v>
      </c>
      <c r="D174" s="146" t="str">
        <f t="shared" si="8"/>
        <v>‹ãúÖ ¯ÖÏ»ÖÓ×²ÖŸÖ ¯Ö×¸ü“”êû¤ü</v>
      </c>
      <c r="E174" s="146" t="str">
        <f t="shared" si="8"/>
        <v xml:space="preserve">†­Öã¯ÖÖ»Ö­Ö ÃÖÖ¤ü¸ü êú»Öê»Öê ¯Ö×¸ü“”êû¤ü                              </v>
      </c>
      <c r="F174" s="146" t="str">
        <f t="shared" si="8"/>
        <v xml:space="preserve"> †Ó×ŸÖ´ÖŸÖ: ×­ÖúÖ»Öß úÖœü»Öê»Öê ¯Ö×¸ü“”êû¤                     </v>
      </c>
      <c r="G174" s="146" t="str">
        <f t="shared" si="8"/>
        <v>´Ö×Æü­ÖÖ †Öê¸ü ¯ÖÏ»ÖÓ×²ÖŸÖ ¯Ö×¸ü“”êû¤ü</v>
      </c>
      <c r="H174" s="149" t="str">
        <f t="shared" si="8"/>
        <v>×­Ö¯Ö™üÖ¸üÖ —ÖÖ»Öê»µÖÖ ¯Ö×¸ü“”êû¤üÖ“Öß ™üŒêú¾ÖÖ¸üß</v>
      </c>
    </row>
    <row r="175" spans="1:8" ht="59.25" customHeight="1">
      <c r="A175" s="145"/>
      <c r="B175" s="147"/>
      <c r="C175" s="147"/>
      <c r="D175" s="147"/>
      <c r="E175" s="147"/>
      <c r="F175" s="147"/>
      <c r="G175" s="147"/>
      <c r="H175" s="150"/>
    </row>
    <row r="176" spans="1:8" ht="24.75">
      <c r="A176" s="12">
        <v>1</v>
      </c>
      <c r="B176" s="12">
        <v>3</v>
      </c>
      <c r="C176" s="12">
        <v>4</v>
      </c>
      <c r="D176" s="12">
        <v>5</v>
      </c>
      <c r="E176" s="12">
        <v>6</v>
      </c>
      <c r="F176" s="12">
        <v>7</v>
      </c>
      <c r="G176" s="12">
        <v>8</v>
      </c>
      <c r="H176" s="124">
        <v>9</v>
      </c>
    </row>
    <row r="177" spans="1:8" ht="24">
      <c r="A177" s="12"/>
      <c r="B177" s="141" t="str">
        <f>B6</f>
        <v xml:space="preserve">     Ã£ÖÖ×­Öú ×­Ö¬Öß »ÖêÖÖ ¯ÖÏ»ÖÓ×²ÖŸÖ ¯Ö×¸ü“”êû¤ü</v>
      </c>
      <c r="C177" s="141"/>
      <c r="D177" s="141"/>
      <c r="E177" s="141"/>
      <c r="F177" s="141"/>
      <c r="G177" s="142"/>
      <c r="H177" s="127"/>
    </row>
    <row r="178" spans="1:8" ht="24">
      <c r="A178" s="12">
        <v>1</v>
      </c>
      <c r="B178" s="13">
        <f>'COM EFC'!C200</f>
        <v>10257</v>
      </c>
      <c r="C178" s="13">
        <f>'COM EFC'!D200</f>
        <v>0</v>
      </c>
      <c r="D178" s="13">
        <f>'COM EFC'!E200</f>
        <v>10257</v>
      </c>
      <c r="E178" s="13">
        <f>'COM EFC'!F200</f>
        <v>0</v>
      </c>
      <c r="F178" s="13">
        <f>'COM EFC'!G200</f>
        <v>0</v>
      </c>
      <c r="G178" s="13">
        <f>'COM EFC'!H200</f>
        <v>10257</v>
      </c>
      <c r="H178" s="13">
        <f>'COM EFC'!I200</f>
        <v>0</v>
      </c>
    </row>
    <row r="179" spans="1:8" ht="24">
      <c r="A179" s="12"/>
      <c r="B179" s="141" t="str">
        <f>B8</f>
        <v xml:space="preserve">    ¯ÖÓ“ÖÖµÖŸÖ ¸üÖ•Ö ÃÖ×´ÖŸÖß ¯ÖÏ»ÖÓ×²ÖŸÖ ¯Ö×¸ü“”êû¤ü  ü</v>
      </c>
      <c r="C179" s="141"/>
      <c r="D179" s="141"/>
      <c r="E179" s="141"/>
      <c r="F179" s="141"/>
      <c r="G179" s="142"/>
      <c r="H179" s="127"/>
    </row>
    <row r="180" spans="1:8" ht="24">
      <c r="A180" s="12">
        <v>2</v>
      </c>
      <c r="B180" s="13">
        <f>'COM EFC'!C196</f>
        <v>1816</v>
      </c>
      <c r="C180" s="13">
        <f>'COM EFC'!D196</f>
        <v>0</v>
      </c>
      <c r="D180" s="13">
        <f>'COM EFC'!E196</f>
        <v>1816</v>
      </c>
      <c r="E180" s="13">
        <f>'COM EFC'!F196</f>
        <v>0</v>
      </c>
      <c r="F180" s="13">
        <f>'COM EFC'!G196</f>
        <v>0</v>
      </c>
      <c r="G180" s="13">
        <f>'COM EFC'!H196</f>
        <v>1816</v>
      </c>
      <c r="H180" s="13">
        <f>'COM EFC'!I196</f>
        <v>0</v>
      </c>
    </row>
    <row r="181" spans="1:8" ht="24">
      <c r="A181" s="12"/>
      <c r="B181" s="141" t="str">
        <f>B10</f>
        <v xml:space="preserve">    ´ÖÆüÖ»ÖêÖÖ¯ÖÖ»Öü úÖµÖÖÔ»ÖµÖÖ ú›ß»Ö ¯ÖÏ»ÖÓ×²ÖŸÖ ¯Ö×¸ü“”êû¤ü</v>
      </c>
      <c r="C181" s="141"/>
      <c r="D181" s="141"/>
      <c r="E181" s="141"/>
      <c r="F181" s="141"/>
      <c r="G181" s="142"/>
      <c r="H181" s="127"/>
    </row>
    <row r="182" spans="1:8" ht="24">
      <c r="A182" s="12">
        <v>3</v>
      </c>
      <c r="B182" s="13">
        <f>'COM EFC'!C198</f>
        <v>475</v>
      </c>
      <c r="C182" s="13">
        <f>'COM EFC'!D198</f>
        <v>0</v>
      </c>
      <c r="D182" s="13">
        <f>'COM EFC'!E198</f>
        <v>475</v>
      </c>
      <c r="E182" s="13">
        <f>'COM EFC'!F198</f>
        <v>0</v>
      </c>
      <c r="F182" s="13">
        <f>'COM EFC'!G198</f>
        <v>0</v>
      </c>
      <c r="G182" s="13">
        <f>'COM EFC'!H198</f>
        <v>475</v>
      </c>
      <c r="H182" s="13">
        <f>'COM EFC'!I198</f>
        <v>0</v>
      </c>
    </row>
    <row r="183" spans="1:8" ht="24">
      <c r="A183" s="2"/>
    </row>
    <row r="184" spans="1:8" ht="24">
      <c r="A184" s="2"/>
    </row>
    <row r="185" spans="1:8" ht="24">
      <c r="E185" s="19"/>
      <c r="G185" s="19" t="s">
        <v>335</v>
      </c>
    </row>
    <row r="186" spans="1:8" ht="24">
      <c r="E186" s="19"/>
      <c r="G186" s="19" t="s">
        <v>32</v>
      </c>
    </row>
    <row r="194" spans="1:8" ht="15">
      <c r="A194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194" s="143"/>
      <c r="C194" s="143"/>
      <c r="D194" s="143"/>
      <c r="E194" s="143"/>
      <c r="F194" s="143"/>
      <c r="G194" s="143"/>
      <c r="H194" s="154" t="s">
        <v>345</v>
      </c>
    </row>
    <row r="195" spans="1:8" ht="54" customHeight="1">
      <c r="A195" s="143"/>
      <c r="B195" s="143"/>
      <c r="C195" s="143"/>
      <c r="D195" s="143"/>
      <c r="E195" s="143"/>
      <c r="F195" s="143"/>
      <c r="G195" s="143"/>
      <c r="H195" s="155"/>
    </row>
    <row r="196" spans="1:8" ht="15" customHeight="1">
      <c r="A196" s="144" t="s">
        <v>0</v>
      </c>
      <c r="B196" s="146" t="str">
        <f t="shared" ref="B196:H196" si="9">B3</f>
        <v>´ÖÖÖß»Ö ´Ö×Æü­µÖÖŸÖß»Ö            ¯ÖÏ»ÖÓ×²ÖŸÖ ¯Ö×¸ü“”êû¤ü</v>
      </c>
      <c r="C196" s="146" t="str">
        <f t="shared" si="9"/>
        <v>“ÖÖ»Öã ´Ö×Æü­µÖÖŸÖß»Ö ¯ÖÏÖ¯ŸÖ ¯Ö×¸ü“”êû¤ü</v>
      </c>
      <c r="D196" s="146" t="str">
        <f t="shared" si="9"/>
        <v>‹ãúÖ ¯ÖÏ»ÖÓ×²ÖŸÖ ¯Ö×¸ü“”êû¤ü</v>
      </c>
      <c r="E196" s="146" t="str">
        <f t="shared" si="9"/>
        <v xml:space="preserve">†­Öã¯ÖÖ»Ö­Ö ÃÖÖ¤ü¸ü êú»Öê»Öê ¯Ö×¸ü“”êû¤ü                              </v>
      </c>
      <c r="F196" s="146" t="str">
        <f t="shared" si="9"/>
        <v xml:space="preserve"> †Ó×ŸÖ´ÖŸÖ: ×­ÖúÖ»Öß úÖœü»Öê»Öê ¯Ö×¸ü“”êû¤                     </v>
      </c>
      <c r="G196" s="146" t="str">
        <f t="shared" si="9"/>
        <v>´Ö×Æü­ÖÖ †Öê¸ü ¯ÖÏ»ÖÓ×²ÖŸÖ ¯Ö×¸ü“”êû¤ü</v>
      </c>
      <c r="H196" s="149" t="str">
        <f t="shared" si="9"/>
        <v>×­Ö¯Ö™üÖ¸üÖ —ÖÖ»Öê»µÖÖ ¯Ö×¸ü“”êû¤üÖ“Öß ™üŒêú¾ÖÖ¸üß</v>
      </c>
    </row>
    <row r="197" spans="1:8" ht="41.25" customHeight="1">
      <c r="A197" s="145"/>
      <c r="B197" s="147"/>
      <c r="C197" s="147"/>
      <c r="D197" s="147"/>
      <c r="E197" s="147"/>
      <c r="F197" s="147"/>
      <c r="G197" s="147"/>
      <c r="H197" s="150"/>
    </row>
    <row r="198" spans="1:8" ht="24.75">
      <c r="A198" s="12">
        <v>1</v>
      </c>
      <c r="B198" s="12">
        <v>3</v>
      </c>
      <c r="C198" s="12">
        <v>4</v>
      </c>
      <c r="D198" s="12">
        <v>5</v>
      </c>
      <c r="E198" s="12">
        <v>6</v>
      </c>
      <c r="F198" s="12">
        <v>7</v>
      </c>
      <c r="G198" s="12">
        <v>8</v>
      </c>
      <c r="H198" s="124">
        <v>9</v>
      </c>
    </row>
    <row r="199" spans="1:8" ht="24">
      <c r="A199" s="12"/>
      <c r="B199" s="141" t="str">
        <f>B6</f>
        <v xml:space="preserve">     Ã£ÖÖ×­Öú ×­Ö¬Öß »ÖêÖÖ ¯ÖÏ»ÖÓ×²ÖŸÖ ¯Ö×¸ü“”êû¤ü</v>
      </c>
      <c r="C199" s="141"/>
      <c r="D199" s="141"/>
      <c r="E199" s="141"/>
      <c r="F199" s="141"/>
      <c r="G199" s="142"/>
      <c r="H199" s="127"/>
    </row>
    <row r="200" spans="1:8" ht="24">
      <c r="A200" s="12">
        <v>1</v>
      </c>
      <c r="B200" s="13">
        <f>'COM EFC'!C222</f>
        <v>10257</v>
      </c>
      <c r="C200" s="13">
        <f>'COM EFC'!D222</f>
        <v>0</v>
      </c>
      <c r="D200" s="13">
        <f>'COM EFC'!E222</f>
        <v>10257</v>
      </c>
      <c r="E200" s="13">
        <f>'COM EFC'!F222</f>
        <v>0</v>
      </c>
      <c r="F200" s="13">
        <f>'COM EFC'!G222</f>
        <v>0</v>
      </c>
      <c r="G200" s="13">
        <f>'COM EFC'!H222</f>
        <v>10257</v>
      </c>
      <c r="H200" s="13">
        <f>'COM EFC'!I222</f>
        <v>0</v>
      </c>
    </row>
    <row r="201" spans="1:8" ht="24">
      <c r="A201" s="12"/>
      <c r="B201" s="141" t="str">
        <f>B8</f>
        <v xml:space="preserve">    ¯ÖÓ“ÖÖµÖŸÖ ¸üÖ•Ö ÃÖ×´ÖŸÖß ¯ÖÏ»ÖÓ×²ÖŸÖ ¯Ö×¸ü“”êû¤ü  ü</v>
      </c>
      <c r="C201" s="141"/>
      <c r="D201" s="141"/>
      <c r="E201" s="141"/>
      <c r="F201" s="141"/>
      <c r="G201" s="142"/>
      <c r="H201" s="127"/>
    </row>
    <row r="202" spans="1:8" ht="24">
      <c r="A202" s="12">
        <v>2</v>
      </c>
      <c r="B202" s="13">
        <f>'COM EFC'!C218</f>
        <v>1816</v>
      </c>
      <c r="C202" s="13">
        <f>'COM EFC'!D218</f>
        <v>0</v>
      </c>
      <c r="D202" s="13">
        <f>'COM EFC'!E218</f>
        <v>1816</v>
      </c>
      <c r="E202" s="13">
        <f>'COM EFC'!F218</f>
        <v>0</v>
      </c>
      <c r="F202" s="13">
        <f>'COM EFC'!G218</f>
        <v>0</v>
      </c>
      <c r="G202" s="13">
        <f>'COM EFC'!H218</f>
        <v>1816</v>
      </c>
      <c r="H202" s="13">
        <f>'COM EFC'!I218</f>
        <v>0</v>
      </c>
    </row>
    <row r="203" spans="1:8" ht="24">
      <c r="A203" s="12"/>
      <c r="B203" s="141" t="str">
        <f>B10</f>
        <v xml:space="preserve">    ´ÖÆüÖ»ÖêÖÖ¯ÖÖ»Öü úÖµÖÖÔ»ÖµÖÖ ú›ß»Ö ¯ÖÏ»ÖÓ×²ÖŸÖ ¯Ö×¸ü“”êû¤ü</v>
      </c>
      <c r="C203" s="141"/>
      <c r="D203" s="141"/>
      <c r="E203" s="141"/>
      <c r="F203" s="141"/>
      <c r="G203" s="142"/>
      <c r="H203" s="127"/>
    </row>
    <row r="204" spans="1:8" ht="24">
      <c r="A204" s="12">
        <v>3</v>
      </c>
      <c r="B204" s="13">
        <f>'COM EFC'!C220</f>
        <v>475</v>
      </c>
      <c r="C204" s="13">
        <f>'COM EFC'!D220</f>
        <v>0</v>
      </c>
      <c r="D204" s="13">
        <f>'COM EFC'!E220</f>
        <v>475</v>
      </c>
      <c r="E204" s="13">
        <f>'COM EFC'!F220</f>
        <v>0</v>
      </c>
      <c r="F204" s="13">
        <f>'COM EFC'!G220</f>
        <v>0</v>
      </c>
      <c r="G204" s="13">
        <f>'COM EFC'!H220</f>
        <v>475</v>
      </c>
      <c r="H204" s="13">
        <f>'COM EFC'!I220</f>
        <v>0</v>
      </c>
    </row>
    <row r="205" spans="1:8" ht="24">
      <c r="A205" s="2"/>
    </row>
    <row r="206" spans="1:8" ht="24">
      <c r="A206" s="2"/>
    </row>
    <row r="207" spans="1:8" ht="24">
      <c r="E207" s="19"/>
      <c r="G207" s="19" t="s">
        <v>335</v>
      </c>
    </row>
    <row r="208" spans="1:8" ht="24">
      <c r="E208" s="19"/>
      <c r="G208" s="19" t="s">
        <v>32</v>
      </c>
    </row>
    <row r="209" spans="1:8" ht="24">
      <c r="E209" s="19"/>
      <c r="G209" s="1"/>
    </row>
    <row r="210" spans="1:8" ht="24">
      <c r="E210" s="19"/>
      <c r="G210" s="1"/>
    </row>
    <row r="211" spans="1:8" ht="24">
      <c r="E211" s="19"/>
      <c r="G211" s="1"/>
    </row>
    <row r="212" spans="1:8" ht="24">
      <c r="E212" s="19"/>
      <c r="G212" s="1"/>
    </row>
    <row r="214" spans="1:8" ht="15">
      <c r="A214" s="143" t="str">
        <f>A1</f>
        <v xml:space="preserve">×•Ö»ÆüÖ ¯Ö×¸üÂÖê“Öê ­ÖÖÓ¾Ö :-  ²Öß›ü ×•Ö»ÆüÖ ¯Ö×¸üÂÖ¤ü,²Öß›ü                                                                                                                      Ã£ÖÖ×­Öú ×­Ö¬Öß »ÖêÖÖ /ÖÓ“ÖÖµÖŸÖ ¸üÖ•Ö ÃÖ×´ÖŸÖß/  ´ÖÆüÖ»ÖêÖÖ¯ÖÖ»Ö ­ÖÖÖ¯Öã¸ü  ¯ÖÏ»ÖÓ×²ÖŸÖ ¯Ö×¸ü“”êû¤üÖÓ“Öß ÃÖªÛÃ£ÖŸÖß ¤ü¿ÖÔ×¾ÖÖÖ¸êü  ×¾Ö¾Ö¸üÖ¯Ö¡Ö              </v>
      </c>
      <c r="B214" s="143"/>
      <c r="C214" s="143"/>
      <c r="D214" s="143"/>
      <c r="E214" s="143"/>
      <c r="F214" s="143"/>
      <c r="G214" s="143"/>
      <c r="H214" s="154" t="s">
        <v>346</v>
      </c>
    </row>
    <row r="215" spans="1:8" ht="45" customHeight="1">
      <c r="A215" s="143"/>
      <c r="B215" s="143"/>
      <c r="C215" s="143"/>
      <c r="D215" s="143"/>
      <c r="E215" s="143"/>
      <c r="F215" s="143"/>
      <c r="G215" s="143"/>
      <c r="H215" s="155"/>
    </row>
    <row r="216" spans="1:8" ht="15" customHeight="1">
      <c r="A216" s="144" t="s">
        <v>0</v>
      </c>
      <c r="B216" s="146" t="str">
        <f t="shared" ref="B216:H216" si="10">B3</f>
        <v>´ÖÖÖß»Ö ´Ö×Æü­µÖÖŸÖß»Ö            ¯ÖÏ»ÖÓ×²ÖŸÖ ¯Ö×¸ü“”êû¤ü</v>
      </c>
      <c r="C216" s="146" t="str">
        <f t="shared" si="10"/>
        <v>“ÖÖ»Öã ´Ö×Æü­µÖÖŸÖß»Ö ¯ÖÏÖ¯ŸÖ ¯Ö×¸ü“”êû¤ü</v>
      </c>
      <c r="D216" s="146" t="str">
        <f t="shared" si="10"/>
        <v>‹ãúÖ ¯ÖÏ»ÖÓ×²ÖŸÖ ¯Ö×¸ü“”êû¤ü</v>
      </c>
      <c r="E216" s="146" t="str">
        <f t="shared" si="10"/>
        <v xml:space="preserve">†­Öã¯ÖÖ»Ö­Ö ÃÖÖ¤ü¸ü êú»Öê»Öê ¯Ö×¸ü“”êû¤ü                              </v>
      </c>
      <c r="F216" s="146" t="str">
        <f t="shared" si="10"/>
        <v xml:space="preserve"> †Ó×ŸÖ´ÖŸÖ: ×­ÖúÖ»Öß úÖœü»Öê»Öê ¯Ö×¸ü“”êû¤                     </v>
      </c>
      <c r="G216" s="146" t="str">
        <f t="shared" si="10"/>
        <v>´Ö×Æü­ÖÖ †Öê¸ü ¯ÖÏ»ÖÓ×²ÖŸÖ ¯Ö×¸ü“”êû¤ü</v>
      </c>
      <c r="H216" s="149" t="str">
        <f t="shared" si="10"/>
        <v>×­Ö¯Ö™üÖ¸üÖ —ÖÖ»Öê»µÖÖ ¯Ö×¸ü“”êû¤üÖ“Öß ™üŒêú¾ÖÖ¸üß</v>
      </c>
    </row>
    <row r="217" spans="1:8" ht="46.5" customHeight="1">
      <c r="A217" s="145"/>
      <c r="B217" s="147"/>
      <c r="C217" s="147"/>
      <c r="D217" s="147"/>
      <c r="E217" s="147"/>
      <c r="F217" s="147"/>
      <c r="G217" s="147"/>
      <c r="H217" s="150"/>
    </row>
    <row r="218" spans="1:8" ht="24.75">
      <c r="A218" s="12">
        <v>1</v>
      </c>
      <c r="B218" s="12">
        <v>3</v>
      </c>
      <c r="C218" s="12">
        <v>4</v>
      </c>
      <c r="D218" s="12">
        <v>5</v>
      </c>
      <c r="E218" s="12">
        <v>6</v>
      </c>
      <c r="F218" s="12">
        <v>7</v>
      </c>
      <c r="G218" s="12">
        <v>8</v>
      </c>
      <c r="H218" s="124">
        <v>9</v>
      </c>
    </row>
    <row r="219" spans="1:8" ht="24">
      <c r="A219" s="12"/>
      <c r="B219" s="141" t="str">
        <f>B6</f>
        <v xml:space="preserve">     Ã£ÖÖ×­Öú ×­Ö¬Öß »ÖêÖÖ ¯ÖÏ»ÖÓ×²ÖŸÖ ¯Ö×¸ü“”êû¤ü</v>
      </c>
      <c r="C219" s="141"/>
      <c r="D219" s="141"/>
      <c r="E219" s="141"/>
      <c r="F219" s="141"/>
      <c r="G219" s="142"/>
      <c r="H219" s="127"/>
    </row>
    <row r="220" spans="1:8" ht="24">
      <c r="A220" s="12">
        <v>1</v>
      </c>
      <c r="B220" s="13">
        <f>'COM EFC'!C244</f>
        <v>10257</v>
      </c>
      <c r="C220" s="13">
        <f>'COM EFC'!D244</f>
        <v>0</v>
      </c>
      <c r="D220" s="13">
        <f>'COM EFC'!E244</f>
        <v>10257</v>
      </c>
      <c r="E220" s="13">
        <f>'COM EFC'!F244</f>
        <v>0</v>
      </c>
      <c r="F220" s="13">
        <f>'COM EFC'!G244</f>
        <v>0</v>
      </c>
      <c r="G220" s="13">
        <f>'COM EFC'!H244</f>
        <v>10257</v>
      </c>
      <c r="H220" s="13">
        <f>'COM EFC'!I244</f>
        <v>0</v>
      </c>
    </row>
    <row r="221" spans="1:8" ht="24">
      <c r="A221" s="12"/>
      <c r="B221" s="141" t="str">
        <f>B8</f>
        <v xml:space="preserve">    ¯ÖÓ“ÖÖµÖŸÖ ¸üÖ•Ö ÃÖ×´ÖŸÖß ¯ÖÏ»ÖÓ×²ÖŸÖ ¯Ö×¸ü“”êû¤ü  ü</v>
      </c>
      <c r="C221" s="141"/>
      <c r="D221" s="141"/>
      <c r="E221" s="141"/>
      <c r="F221" s="141"/>
      <c r="G221" s="142"/>
      <c r="H221" s="127"/>
    </row>
    <row r="222" spans="1:8" ht="24">
      <c r="A222" s="12">
        <v>2</v>
      </c>
      <c r="B222" s="13">
        <f>'COM EFC'!C240</f>
        <v>1816</v>
      </c>
      <c r="C222" s="13">
        <f>'COM EFC'!D240</f>
        <v>0</v>
      </c>
      <c r="D222" s="13">
        <f>'COM EFC'!E240</f>
        <v>1816</v>
      </c>
      <c r="E222" s="13">
        <f>'COM EFC'!F240</f>
        <v>0</v>
      </c>
      <c r="F222" s="13">
        <f>'COM EFC'!G240</f>
        <v>0</v>
      </c>
      <c r="G222" s="13">
        <f>'COM EFC'!H240</f>
        <v>1816</v>
      </c>
      <c r="H222" s="13">
        <f>'COM EFC'!I240</f>
        <v>0</v>
      </c>
    </row>
    <row r="223" spans="1:8" ht="24">
      <c r="A223" s="12"/>
      <c r="B223" s="141" t="str">
        <f>B10</f>
        <v xml:space="preserve">    ´ÖÆüÖ»ÖêÖÖ¯ÖÖ»Öü úÖµÖÖÔ»ÖµÖÖ ú›ß»Ö ¯ÖÏ»ÖÓ×²ÖŸÖ ¯Ö×¸ü“”êû¤ü</v>
      </c>
      <c r="C223" s="141"/>
      <c r="D223" s="141"/>
      <c r="E223" s="141"/>
      <c r="F223" s="141"/>
      <c r="G223" s="142"/>
      <c r="H223" s="127"/>
    </row>
    <row r="224" spans="1:8" ht="24">
      <c r="A224" s="12">
        <v>3</v>
      </c>
      <c r="B224" s="13">
        <f>'COM EFC'!C242</f>
        <v>475</v>
      </c>
      <c r="C224" s="13">
        <f>'COM EFC'!D242</f>
        <v>0</v>
      </c>
      <c r="D224" s="13">
        <f>'COM EFC'!E242</f>
        <v>475</v>
      </c>
      <c r="E224" s="13">
        <f>'COM EFC'!F242</f>
        <v>0</v>
      </c>
      <c r="F224" s="13">
        <f>'COM EFC'!G242</f>
        <v>0</v>
      </c>
      <c r="G224" s="13">
        <f>'COM EFC'!H242</f>
        <v>475</v>
      </c>
      <c r="H224" s="13">
        <f>'COM EFC'!I242</f>
        <v>0</v>
      </c>
    </row>
    <row r="225" spans="1:7" ht="24">
      <c r="A225" s="2"/>
    </row>
    <row r="226" spans="1:7" ht="24">
      <c r="A226" s="2"/>
    </row>
    <row r="227" spans="1:7" ht="24">
      <c r="E227" s="19"/>
      <c r="G227" s="19" t="s">
        <v>335</v>
      </c>
    </row>
    <row r="228" spans="1:7" ht="24">
      <c r="E228" s="19"/>
      <c r="G228" s="19" t="s">
        <v>32</v>
      </c>
    </row>
  </sheetData>
  <mergeCells count="154">
    <mergeCell ref="H194:H195"/>
    <mergeCell ref="H214:H215"/>
    <mergeCell ref="I40:I41"/>
    <mergeCell ref="H1:H2"/>
    <mergeCell ref="H38:H39"/>
    <mergeCell ref="H57:H58"/>
    <mergeCell ref="H76:H77"/>
    <mergeCell ref="H97:H98"/>
    <mergeCell ref="H115:H116"/>
    <mergeCell ref="H134:H135"/>
    <mergeCell ref="H20:H21"/>
    <mergeCell ref="A1:G2"/>
    <mergeCell ref="A3:A4"/>
    <mergeCell ref="B3:B4"/>
    <mergeCell ref="C3:C4"/>
    <mergeCell ref="D3:D4"/>
    <mergeCell ref="E3:E4"/>
    <mergeCell ref="F3:F4"/>
    <mergeCell ref="G3:G4"/>
    <mergeCell ref="E20:E21"/>
    <mergeCell ref="F20:F21"/>
    <mergeCell ref="G20:G21"/>
    <mergeCell ref="B23:G23"/>
    <mergeCell ref="B25:G25"/>
    <mergeCell ref="H3:H4"/>
    <mergeCell ref="A19:G19"/>
    <mergeCell ref="A20:A21"/>
    <mergeCell ref="B20:B21"/>
    <mergeCell ref="C20:C21"/>
    <mergeCell ref="D20:D21"/>
    <mergeCell ref="B6:G6"/>
    <mergeCell ref="B8:G8"/>
    <mergeCell ref="B10:G10"/>
    <mergeCell ref="B27:G27"/>
    <mergeCell ref="A38:G39"/>
    <mergeCell ref="A40:A41"/>
    <mergeCell ref="B40:B41"/>
    <mergeCell ref="C40:C41"/>
    <mergeCell ref="D40:D41"/>
    <mergeCell ref="E40:E41"/>
    <mergeCell ref="F40:F41"/>
    <mergeCell ref="G40:G41"/>
    <mergeCell ref="E59:E60"/>
    <mergeCell ref="F59:F60"/>
    <mergeCell ref="G59:G60"/>
    <mergeCell ref="H59:H60"/>
    <mergeCell ref="B62:G62"/>
    <mergeCell ref="B64:G64"/>
    <mergeCell ref="H40:H41"/>
    <mergeCell ref="B43:G43"/>
    <mergeCell ref="B45:G45"/>
    <mergeCell ref="B47:G47"/>
    <mergeCell ref="A57:G58"/>
    <mergeCell ref="A59:A60"/>
    <mergeCell ref="B59:B60"/>
    <mergeCell ref="C59:C60"/>
    <mergeCell ref="D59:D60"/>
    <mergeCell ref="B66:G66"/>
    <mergeCell ref="A76:G77"/>
    <mergeCell ref="A78:A79"/>
    <mergeCell ref="B78:B79"/>
    <mergeCell ref="C78:C79"/>
    <mergeCell ref="D78:D79"/>
    <mergeCell ref="E78:E79"/>
    <mergeCell ref="F78:F79"/>
    <mergeCell ref="G78:G79"/>
    <mergeCell ref="E99:E100"/>
    <mergeCell ref="F99:F100"/>
    <mergeCell ref="G99:G100"/>
    <mergeCell ref="H99:H100"/>
    <mergeCell ref="B102:G102"/>
    <mergeCell ref="B104:G104"/>
    <mergeCell ref="H78:H79"/>
    <mergeCell ref="B81:G81"/>
    <mergeCell ref="B83:G83"/>
    <mergeCell ref="B85:G85"/>
    <mergeCell ref="A97:G98"/>
    <mergeCell ref="A99:A100"/>
    <mergeCell ref="B99:B100"/>
    <mergeCell ref="C99:C100"/>
    <mergeCell ref="D99:D100"/>
    <mergeCell ref="B106:G106"/>
    <mergeCell ref="A115:G116"/>
    <mergeCell ref="A117:A118"/>
    <mergeCell ref="B117:B118"/>
    <mergeCell ref="C117:C118"/>
    <mergeCell ref="D117:D118"/>
    <mergeCell ref="E117:E118"/>
    <mergeCell ref="F117:F118"/>
    <mergeCell ref="G117:G118"/>
    <mergeCell ref="E136:E137"/>
    <mergeCell ref="F136:F137"/>
    <mergeCell ref="G136:G137"/>
    <mergeCell ref="H136:H137"/>
    <mergeCell ref="B139:G139"/>
    <mergeCell ref="B141:G141"/>
    <mergeCell ref="H117:H118"/>
    <mergeCell ref="B120:G120"/>
    <mergeCell ref="B122:G122"/>
    <mergeCell ref="B124:G124"/>
    <mergeCell ref="A134:G135"/>
    <mergeCell ref="A136:A137"/>
    <mergeCell ref="B136:B137"/>
    <mergeCell ref="C136:C137"/>
    <mergeCell ref="D136:D137"/>
    <mergeCell ref="B143:G143"/>
    <mergeCell ref="A153:G154"/>
    <mergeCell ref="A155:A156"/>
    <mergeCell ref="B155:B156"/>
    <mergeCell ref="C155:C156"/>
    <mergeCell ref="D155:D156"/>
    <mergeCell ref="E155:E156"/>
    <mergeCell ref="F155:F156"/>
    <mergeCell ref="G155:G156"/>
    <mergeCell ref="E174:E175"/>
    <mergeCell ref="F174:F175"/>
    <mergeCell ref="G174:G175"/>
    <mergeCell ref="H174:H175"/>
    <mergeCell ref="B177:G177"/>
    <mergeCell ref="B179:G179"/>
    <mergeCell ref="H155:H156"/>
    <mergeCell ref="B158:G158"/>
    <mergeCell ref="B160:G160"/>
    <mergeCell ref="B162:G162"/>
    <mergeCell ref="A172:G173"/>
    <mergeCell ref="A174:A175"/>
    <mergeCell ref="B174:B175"/>
    <mergeCell ref="C174:C175"/>
    <mergeCell ref="D174:D175"/>
    <mergeCell ref="B181:G181"/>
    <mergeCell ref="A194:G195"/>
    <mergeCell ref="A196:A197"/>
    <mergeCell ref="B196:B197"/>
    <mergeCell ref="C196:C197"/>
    <mergeCell ref="D196:D197"/>
    <mergeCell ref="E196:E197"/>
    <mergeCell ref="F196:F197"/>
    <mergeCell ref="G196:G197"/>
    <mergeCell ref="B223:G223"/>
    <mergeCell ref="E216:E217"/>
    <mergeCell ref="F216:F217"/>
    <mergeCell ref="G216:G217"/>
    <mergeCell ref="H216:H217"/>
    <mergeCell ref="B219:G219"/>
    <mergeCell ref="B221:G221"/>
    <mergeCell ref="H196:H197"/>
    <mergeCell ref="B199:G199"/>
    <mergeCell ref="B201:G201"/>
    <mergeCell ref="B203:G203"/>
    <mergeCell ref="A214:G215"/>
    <mergeCell ref="A216:A217"/>
    <mergeCell ref="B216:B217"/>
    <mergeCell ref="C216:C217"/>
    <mergeCell ref="D216:D217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I12" sqref="I12"/>
    </sheetView>
  </sheetViews>
  <sheetFormatPr defaultRowHeight="15"/>
  <cols>
    <col min="1" max="1" width="5" customWidth="1"/>
    <col min="2" max="2" width="17.7109375" customWidth="1"/>
    <col min="3" max="3" width="14.7109375" customWidth="1"/>
    <col min="4" max="4" width="13.7109375" customWidth="1"/>
    <col min="5" max="5" width="12.42578125" customWidth="1"/>
    <col min="6" max="6" width="14.42578125" customWidth="1"/>
    <col min="7" max="7" width="17.28515625" customWidth="1"/>
    <col min="8" max="8" width="9.85546875" customWidth="1"/>
    <col min="9" max="9" width="16" customWidth="1"/>
  </cols>
  <sheetData>
    <row r="1" spans="1:10" ht="15" customHeight="1">
      <c r="A1" s="143" t="s">
        <v>240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24" customHeight="1">
      <c r="A3" s="148" t="s">
        <v>0</v>
      </c>
      <c r="B3" s="148" t="s">
        <v>101</v>
      </c>
      <c r="C3" s="148" t="s">
        <v>119</v>
      </c>
      <c r="D3" s="148" t="s">
        <v>238</v>
      </c>
      <c r="E3" s="148" t="s">
        <v>239</v>
      </c>
      <c r="F3" s="148" t="s">
        <v>72</v>
      </c>
      <c r="G3" s="148" t="s">
        <v>73</v>
      </c>
      <c r="H3" s="148" t="s">
        <v>75</v>
      </c>
      <c r="I3" s="160" t="s">
        <v>74</v>
      </c>
      <c r="J3" s="148" t="s">
        <v>37</v>
      </c>
    </row>
    <row r="4" spans="1:10" ht="63" customHeight="1">
      <c r="A4" s="148"/>
      <c r="B4" s="148"/>
      <c r="C4" s="148"/>
      <c r="D4" s="148"/>
      <c r="E4" s="148"/>
      <c r="F4" s="148"/>
      <c r="G4" s="148"/>
      <c r="H4" s="148"/>
      <c r="I4" s="160"/>
      <c r="J4" s="148"/>
    </row>
    <row r="5" spans="1:10" ht="23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53">
        <v>9</v>
      </c>
      <c r="J5" s="53">
        <v>10</v>
      </c>
    </row>
    <row r="6" spans="1:10" ht="23.25" customHeight="1">
      <c r="A6" s="157" t="s">
        <v>99</v>
      </c>
      <c r="B6" s="158"/>
      <c r="C6" s="158"/>
      <c r="D6" s="158"/>
      <c r="E6" s="158"/>
      <c r="F6" s="158"/>
      <c r="G6" s="158"/>
      <c r="H6" s="158"/>
      <c r="I6" s="158"/>
      <c r="J6" s="159"/>
    </row>
    <row r="7" spans="1:10" ht="27.75" customHeight="1">
      <c r="A7" s="12">
        <v>1</v>
      </c>
      <c r="B7" s="13" t="s">
        <v>93</v>
      </c>
      <c r="C7" s="13">
        <f>'PRC AG LF Monthly'!C148</f>
        <v>9315</v>
      </c>
      <c r="D7" s="13">
        <v>9315</v>
      </c>
      <c r="E7" s="13">
        <f>'PRC AG LF Monthly'!D148</f>
        <v>1004</v>
      </c>
      <c r="F7" s="13">
        <f>SUM(D7:E7)</f>
        <v>10319</v>
      </c>
      <c r="G7" s="13">
        <f>'PRC AG LF Monthly'!Z148</f>
        <v>62</v>
      </c>
      <c r="H7" s="13">
        <f>SUM(F7-G7)</f>
        <v>10257</v>
      </c>
      <c r="I7" s="61">
        <f>(G7*100/F7)</f>
        <v>0.60083341409051261</v>
      </c>
      <c r="J7" s="54"/>
    </row>
    <row r="8" spans="1:10" ht="27.75" customHeight="1">
      <c r="A8" s="157" t="s">
        <v>98</v>
      </c>
      <c r="B8" s="158"/>
      <c r="C8" s="158"/>
      <c r="D8" s="158"/>
      <c r="E8" s="158"/>
      <c r="F8" s="158"/>
      <c r="G8" s="158"/>
      <c r="H8" s="158"/>
      <c r="I8" s="158"/>
      <c r="J8" s="159"/>
    </row>
    <row r="9" spans="1:10" ht="29.25" customHeight="1">
      <c r="A9" s="12">
        <v>2</v>
      </c>
      <c r="B9" s="13" t="s">
        <v>93</v>
      </c>
      <c r="C9" s="13">
        <v>1665</v>
      </c>
      <c r="D9" s="13">
        <v>1665</v>
      </c>
      <c r="E9" s="13">
        <f>'PRC AG LF Monthly'!D46</f>
        <v>151</v>
      </c>
      <c r="F9" s="13">
        <f>SUM(D9:E9)</f>
        <v>1816</v>
      </c>
      <c r="G9" s="13">
        <f>'PRC AG LF Monthly'!Z46</f>
        <v>0</v>
      </c>
      <c r="H9" s="13">
        <f>SUM(F9-G9)</f>
        <v>1816</v>
      </c>
      <c r="I9" s="61">
        <f>(G9*100/F9)</f>
        <v>0</v>
      </c>
      <c r="J9" s="54"/>
    </row>
    <row r="10" spans="1:10" ht="29.25" customHeight="1">
      <c r="A10" s="157" t="s">
        <v>100</v>
      </c>
      <c r="B10" s="158"/>
      <c r="C10" s="158"/>
      <c r="D10" s="158"/>
      <c r="E10" s="158"/>
      <c r="F10" s="158"/>
      <c r="G10" s="158"/>
      <c r="H10" s="158"/>
      <c r="I10" s="158"/>
      <c r="J10" s="159"/>
    </row>
    <row r="11" spans="1:10" ht="32.25" customHeight="1">
      <c r="A11" s="12">
        <v>3</v>
      </c>
      <c r="B11" s="13" t="s">
        <v>93</v>
      </c>
      <c r="C11" s="13">
        <f>'PRC AG LF Monthly'!C91</f>
        <v>475</v>
      </c>
      <c r="D11" s="13">
        <v>475</v>
      </c>
      <c r="E11" s="13">
        <f>'PRC AG LF Monthly'!D91</f>
        <v>0</v>
      </c>
      <c r="F11" s="13">
        <f>SUM(D11:E11)</f>
        <v>475</v>
      </c>
      <c r="G11" s="13">
        <f>'PRC AG LF Monthly'!Z91</f>
        <v>0</v>
      </c>
      <c r="H11" s="13">
        <f>SUM(F11-G11)</f>
        <v>475</v>
      </c>
      <c r="I11" s="61">
        <f>(G11*100/F11)</f>
        <v>0</v>
      </c>
      <c r="J11" s="54"/>
    </row>
    <row r="12" spans="1:10" ht="24">
      <c r="A12" s="2"/>
    </row>
    <row r="13" spans="1:10" ht="24">
      <c r="A13" s="2"/>
    </row>
    <row r="14" spans="1:10" ht="24">
      <c r="H14" s="19" t="s">
        <v>31</v>
      </c>
    </row>
    <row r="15" spans="1:10" ht="24">
      <c r="H15" s="19" t="s">
        <v>32</v>
      </c>
    </row>
    <row r="18" spans="1:10">
      <c r="A18" s="143" t="s">
        <v>247</v>
      </c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>
      <c r="A19" s="143"/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>
      <c r="A20" s="148" t="s">
        <v>0</v>
      </c>
      <c r="B20" s="148" t="s">
        <v>101</v>
      </c>
      <c r="C20" s="148" t="s">
        <v>119</v>
      </c>
      <c r="D20" s="148" t="s">
        <v>241</v>
      </c>
      <c r="E20" s="148" t="s">
        <v>242</v>
      </c>
      <c r="F20" s="148" t="s">
        <v>72</v>
      </c>
      <c r="G20" s="148" t="s">
        <v>73</v>
      </c>
      <c r="H20" s="148" t="s">
        <v>75</v>
      </c>
      <c r="I20" s="160" t="s">
        <v>74</v>
      </c>
      <c r="J20" s="148" t="s">
        <v>37</v>
      </c>
    </row>
    <row r="21" spans="1:10" ht="78" customHeight="1">
      <c r="A21" s="148"/>
      <c r="B21" s="148"/>
      <c r="C21" s="148"/>
      <c r="D21" s="148"/>
      <c r="E21" s="148"/>
      <c r="F21" s="148"/>
      <c r="G21" s="148"/>
      <c r="H21" s="148"/>
      <c r="I21" s="160"/>
      <c r="J21" s="148"/>
    </row>
    <row r="22" spans="1:10" ht="24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53">
        <v>9</v>
      </c>
      <c r="J22" s="53">
        <v>10</v>
      </c>
    </row>
    <row r="23" spans="1:10" ht="24">
      <c r="A23" s="157" t="s">
        <v>99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24">
      <c r="A24" s="12">
        <v>1</v>
      </c>
      <c r="B24" s="13" t="s">
        <v>93</v>
      </c>
      <c r="C24" s="13">
        <f>C7</f>
        <v>9315</v>
      </c>
      <c r="D24" s="13">
        <f>H7</f>
        <v>10257</v>
      </c>
      <c r="E24" s="13">
        <v>0</v>
      </c>
      <c r="F24" s="13">
        <f>SUM(D24:E24)</f>
        <v>10257</v>
      </c>
      <c r="G24" s="13">
        <f>'PRC AG LF Monthly'!AD148</f>
        <v>0</v>
      </c>
      <c r="H24" s="13">
        <f>SUM(F24-G24)</f>
        <v>10257</v>
      </c>
      <c r="I24" s="61">
        <f>(G24*100/F24)</f>
        <v>0</v>
      </c>
      <c r="J24" s="54"/>
    </row>
    <row r="25" spans="1:10" ht="24">
      <c r="A25" s="157" t="s">
        <v>98</v>
      </c>
      <c r="B25" s="158"/>
      <c r="C25" s="158"/>
      <c r="D25" s="158"/>
      <c r="E25" s="158"/>
      <c r="F25" s="158"/>
      <c r="G25" s="158"/>
      <c r="H25" s="158"/>
      <c r="I25" s="158"/>
      <c r="J25" s="159"/>
    </row>
    <row r="26" spans="1:10" ht="24">
      <c r="A26" s="12">
        <v>2</v>
      </c>
      <c r="B26" s="13" t="s">
        <v>93</v>
      </c>
      <c r="C26" s="13">
        <f>C9</f>
        <v>1665</v>
      </c>
      <c r="D26" s="13">
        <f>H9</f>
        <v>1816</v>
      </c>
      <c r="E26" s="13">
        <v>0</v>
      </c>
      <c r="F26" s="13">
        <f>SUM(D26:E26)</f>
        <v>1816</v>
      </c>
      <c r="G26" s="13">
        <v>0</v>
      </c>
      <c r="H26" s="13">
        <f>SUM(F26-G26)</f>
        <v>1816</v>
      </c>
      <c r="I26" s="61">
        <f>(G26*100/F26)</f>
        <v>0</v>
      </c>
      <c r="J26" s="54"/>
    </row>
    <row r="27" spans="1:10" ht="24">
      <c r="A27" s="157" t="s">
        <v>100</v>
      </c>
      <c r="B27" s="158"/>
      <c r="C27" s="158"/>
      <c r="D27" s="158"/>
      <c r="E27" s="158"/>
      <c r="F27" s="158"/>
      <c r="G27" s="158"/>
      <c r="H27" s="158"/>
      <c r="I27" s="158"/>
      <c r="J27" s="159"/>
    </row>
    <row r="28" spans="1:10" ht="24">
      <c r="A28" s="12">
        <v>3</v>
      </c>
      <c r="B28" s="13" t="s">
        <v>93</v>
      </c>
      <c r="C28" s="13">
        <f>C11</f>
        <v>475</v>
      </c>
      <c r="D28" s="13">
        <f>H11</f>
        <v>475</v>
      </c>
      <c r="E28" s="13">
        <v>0</v>
      </c>
      <c r="F28" s="13">
        <f>SUM(D28:E28)</f>
        <v>475</v>
      </c>
      <c r="G28" s="13">
        <v>0</v>
      </c>
      <c r="H28" s="13">
        <f>SUM(F28-G28)</f>
        <v>475</v>
      </c>
      <c r="I28" s="61">
        <f>(G28*100/F28)</f>
        <v>0</v>
      </c>
      <c r="J28" s="54"/>
    </row>
    <row r="29" spans="1:10" ht="24">
      <c r="A29" s="2"/>
    </row>
    <row r="30" spans="1:10" ht="24">
      <c r="A30" s="2"/>
    </row>
    <row r="31" spans="1:10" ht="24">
      <c r="H31" s="19" t="s">
        <v>31</v>
      </c>
    </row>
    <row r="32" spans="1:10" ht="24">
      <c r="H32" s="19" t="s">
        <v>32</v>
      </c>
    </row>
    <row r="36" spans="1:10">
      <c r="A36" s="143" t="s">
        <v>248</v>
      </c>
      <c r="B36" s="143"/>
      <c r="C36" s="143"/>
      <c r="D36" s="143"/>
      <c r="E36" s="143"/>
      <c r="F36" s="143"/>
      <c r="G36" s="143"/>
      <c r="H36" s="143"/>
      <c r="I36" s="143"/>
      <c r="J36" s="143"/>
    </row>
    <row r="37" spans="1:10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>
      <c r="A38" s="148" t="s">
        <v>0</v>
      </c>
      <c r="B38" s="148" t="s">
        <v>101</v>
      </c>
      <c r="C38" s="148" t="s">
        <v>119</v>
      </c>
      <c r="D38" s="148" t="s">
        <v>243</v>
      </c>
      <c r="E38" s="148" t="s">
        <v>244</v>
      </c>
      <c r="F38" s="148" t="s">
        <v>72</v>
      </c>
      <c r="G38" s="148" t="s">
        <v>73</v>
      </c>
      <c r="H38" s="148" t="s">
        <v>75</v>
      </c>
      <c r="I38" s="160" t="s">
        <v>74</v>
      </c>
      <c r="J38" s="148" t="s">
        <v>37</v>
      </c>
    </row>
    <row r="39" spans="1:10" ht="73.5" customHeight="1">
      <c r="A39" s="148"/>
      <c r="B39" s="148"/>
      <c r="C39" s="148"/>
      <c r="D39" s="148"/>
      <c r="E39" s="148"/>
      <c r="F39" s="148"/>
      <c r="G39" s="148"/>
      <c r="H39" s="148"/>
      <c r="I39" s="160"/>
      <c r="J39" s="148"/>
    </row>
    <row r="40" spans="1:10" ht="24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  <c r="G40" s="12">
        <v>7</v>
      </c>
      <c r="H40" s="12">
        <v>8</v>
      </c>
      <c r="I40" s="53">
        <v>9</v>
      </c>
      <c r="J40" s="53">
        <v>10</v>
      </c>
    </row>
    <row r="41" spans="1:10" ht="24">
      <c r="A41" s="157" t="s">
        <v>99</v>
      </c>
      <c r="B41" s="158"/>
      <c r="C41" s="158"/>
      <c r="D41" s="158"/>
      <c r="E41" s="158"/>
      <c r="F41" s="158"/>
      <c r="G41" s="158"/>
      <c r="H41" s="158"/>
      <c r="I41" s="158"/>
      <c r="J41" s="159"/>
    </row>
    <row r="42" spans="1:10" ht="24">
      <c r="A42" s="12">
        <v>1</v>
      </c>
      <c r="B42" s="13" t="s">
        <v>93</v>
      </c>
      <c r="C42" s="13">
        <v>9501</v>
      </c>
      <c r="D42" s="13">
        <v>10033</v>
      </c>
      <c r="E42" s="13">
        <v>0</v>
      </c>
      <c r="F42" s="13">
        <f>SUM(D42:E42)</f>
        <v>10033</v>
      </c>
      <c r="G42" s="13">
        <v>718</v>
      </c>
      <c r="H42" s="13">
        <f>SUM(F42-G42)</f>
        <v>9315</v>
      </c>
      <c r="I42" s="61">
        <f>(G42*100/F42)</f>
        <v>7.156383933021031</v>
      </c>
      <c r="J42" s="54"/>
    </row>
    <row r="43" spans="1:10" ht="24">
      <c r="A43" s="157" t="s">
        <v>98</v>
      </c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24">
      <c r="A44" s="12">
        <v>2</v>
      </c>
      <c r="B44" s="13" t="s">
        <v>93</v>
      </c>
      <c r="C44" s="13">
        <v>1665</v>
      </c>
      <c r="D44" s="13">
        <v>1665</v>
      </c>
      <c r="E44" s="13">
        <v>0</v>
      </c>
      <c r="F44" s="13">
        <f>SUM(D44:E44)</f>
        <v>1665</v>
      </c>
      <c r="G44" s="13">
        <v>0</v>
      </c>
      <c r="H44" s="13">
        <f>SUM(F44-G44)</f>
        <v>1665</v>
      </c>
      <c r="I44" s="61">
        <f>(G44*100/F44)</f>
        <v>0</v>
      </c>
      <c r="J44" s="54"/>
    </row>
    <row r="45" spans="1:10" ht="24">
      <c r="A45" s="157" t="s">
        <v>100</v>
      </c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24">
      <c r="A46" s="12">
        <v>3</v>
      </c>
      <c r="B46" s="13" t="s">
        <v>93</v>
      </c>
      <c r="C46" s="13">
        <v>567</v>
      </c>
      <c r="D46" s="13">
        <v>470</v>
      </c>
      <c r="E46" s="13">
        <v>75</v>
      </c>
      <c r="F46" s="13">
        <f>SUM(D46:E46)</f>
        <v>545</v>
      </c>
      <c r="G46" s="13">
        <v>70</v>
      </c>
      <c r="H46" s="13">
        <f>SUM(F46-G46)</f>
        <v>475</v>
      </c>
      <c r="I46" s="61">
        <f>(G46*100/F46)</f>
        <v>12.844036697247706</v>
      </c>
      <c r="J46" s="54"/>
    </row>
    <row r="47" spans="1:10" ht="24">
      <c r="A47" s="2"/>
    </row>
    <row r="48" spans="1:10" ht="24">
      <c r="A48" s="2"/>
    </row>
    <row r="49" spans="1:10" ht="24">
      <c r="H49" s="19" t="s">
        <v>31</v>
      </c>
    </row>
    <row r="50" spans="1:10" ht="24">
      <c r="H50" s="19" t="s">
        <v>32</v>
      </c>
    </row>
    <row r="53" spans="1:10">
      <c r="A53" s="143" t="s">
        <v>249</v>
      </c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0">
      <c r="A54" s="143"/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>
      <c r="A55" s="148" t="s">
        <v>0</v>
      </c>
      <c r="B55" s="148" t="s">
        <v>101</v>
      </c>
      <c r="C55" s="148" t="s">
        <v>119</v>
      </c>
      <c r="D55" s="148" t="s">
        <v>245</v>
      </c>
      <c r="E55" s="148" t="s">
        <v>246</v>
      </c>
      <c r="F55" s="148" t="s">
        <v>72</v>
      </c>
      <c r="G55" s="148" t="s">
        <v>73</v>
      </c>
      <c r="H55" s="148" t="s">
        <v>75</v>
      </c>
      <c r="I55" s="160" t="s">
        <v>74</v>
      </c>
      <c r="J55" s="148" t="s">
        <v>37</v>
      </c>
    </row>
    <row r="56" spans="1:10" ht="76.5" customHeight="1">
      <c r="A56" s="148"/>
      <c r="B56" s="148"/>
      <c r="C56" s="148"/>
      <c r="D56" s="148"/>
      <c r="E56" s="148"/>
      <c r="F56" s="148"/>
      <c r="G56" s="148"/>
      <c r="H56" s="148"/>
      <c r="I56" s="160"/>
      <c r="J56" s="148"/>
    </row>
    <row r="57" spans="1:10" ht="24">
      <c r="A57" s="12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  <c r="H57" s="12">
        <v>8</v>
      </c>
      <c r="I57" s="53">
        <v>9</v>
      </c>
      <c r="J57" s="53">
        <v>10</v>
      </c>
    </row>
    <row r="58" spans="1:10" ht="24">
      <c r="A58" s="157" t="s">
        <v>99</v>
      </c>
      <c r="B58" s="158"/>
      <c r="C58" s="158"/>
      <c r="D58" s="158"/>
      <c r="E58" s="158"/>
      <c r="F58" s="158"/>
      <c r="G58" s="158"/>
      <c r="H58" s="158"/>
      <c r="I58" s="158"/>
      <c r="J58" s="159"/>
    </row>
    <row r="59" spans="1:10" ht="24">
      <c r="A59" s="12">
        <v>1</v>
      </c>
      <c r="B59" s="13" t="s">
        <v>93</v>
      </c>
      <c r="C59" s="13">
        <v>9501</v>
      </c>
      <c r="D59" s="13">
        <v>10033</v>
      </c>
      <c r="E59" s="13">
        <v>0</v>
      </c>
      <c r="F59" s="13">
        <f>SUM(D59:E59)</f>
        <v>10033</v>
      </c>
      <c r="G59" s="13">
        <v>718</v>
      </c>
      <c r="H59" s="13">
        <f>SUM(F59-G59)</f>
        <v>9315</v>
      </c>
      <c r="I59" s="61">
        <f>(G59*100/F59)</f>
        <v>7.156383933021031</v>
      </c>
      <c r="J59" s="54"/>
    </row>
    <row r="60" spans="1:10" ht="24">
      <c r="A60" s="157" t="s">
        <v>98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24">
      <c r="A61" s="12">
        <v>2</v>
      </c>
      <c r="B61" s="13" t="s">
        <v>93</v>
      </c>
      <c r="C61" s="13">
        <v>1665</v>
      </c>
      <c r="D61" s="13">
        <v>1665</v>
      </c>
      <c r="E61" s="13">
        <v>0</v>
      </c>
      <c r="F61" s="13">
        <f>SUM(D61:E61)</f>
        <v>1665</v>
      </c>
      <c r="G61" s="13">
        <v>0</v>
      </c>
      <c r="H61" s="13">
        <f>SUM(F61-G61)</f>
        <v>1665</v>
      </c>
      <c r="I61" s="61">
        <f>(G61*100/F61)</f>
        <v>0</v>
      </c>
      <c r="J61" s="54"/>
    </row>
    <row r="62" spans="1:10" ht="24">
      <c r="A62" s="157" t="s">
        <v>100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24">
      <c r="A63" s="12">
        <v>3</v>
      </c>
      <c r="B63" s="13" t="s">
        <v>93</v>
      </c>
      <c r="C63" s="13">
        <v>567</v>
      </c>
      <c r="D63" s="13">
        <v>470</v>
      </c>
      <c r="E63" s="13">
        <v>75</v>
      </c>
      <c r="F63" s="13">
        <f>SUM(D63:E63)</f>
        <v>545</v>
      </c>
      <c r="G63" s="13">
        <v>70</v>
      </c>
      <c r="H63" s="13">
        <f>SUM(F63-G63)</f>
        <v>475</v>
      </c>
      <c r="I63" s="61">
        <f>(G63*100/F63)</f>
        <v>12.844036697247706</v>
      </c>
      <c r="J63" s="54"/>
    </row>
    <row r="64" spans="1:10" ht="24">
      <c r="A64" s="2"/>
    </row>
    <row r="65" spans="1:8" ht="24">
      <c r="A65" s="2"/>
    </row>
    <row r="66" spans="1:8" ht="24">
      <c r="H66" s="19" t="s">
        <v>31</v>
      </c>
    </row>
    <row r="67" spans="1:8" ht="24">
      <c r="H67" s="19" t="s">
        <v>32</v>
      </c>
    </row>
  </sheetData>
  <mergeCells count="56">
    <mergeCell ref="A58:J58"/>
    <mergeCell ref="A60:J60"/>
    <mergeCell ref="A62:J62"/>
    <mergeCell ref="A41:J41"/>
    <mergeCell ref="A43:J43"/>
    <mergeCell ref="A45:J45"/>
    <mergeCell ref="A53:J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23:J23"/>
    <mergeCell ref="A25:J25"/>
    <mergeCell ref="A27:J27"/>
    <mergeCell ref="A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:J2"/>
    <mergeCell ref="A3:A4"/>
    <mergeCell ref="B3:B4"/>
    <mergeCell ref="C3:C4"/>
    <mergeCell ref="D3:D4"/>
    <mergeCell ref="E3:E4"/>
    <mergeCell ref="H3:H4"/>
    <mergeCell ref="F3:F4"/>
    <mergeCell ref="G3:G4"/>
    <mergeCell ref="A6:J6"/>
    <mergeCell ref="A8:J8"/>
    <mergeCell ref="A10:J10"/>
    <mergeCell ref="I3:I4"/>
    <mergeCell ref="J3:J4"/>
  </mergeCells>
  <pageMargins left="0.7" right="0.7" top="0.75" bottom="0.75" header="0.3" footer="0.3"/>
  <pageSetup paperSize="9" scale="9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topLeftCell="B1" workbookViewId="0">
      <selection activeCell="I6" sqref="I6"/>
    </sheetView>
  </sheetViews>
  <sheetFormatPr defaultRowHeight="15"/>
  <cols>
    <col min="1" max="1" width="7.140625" customWidth="1"/>
    <col min="2" max="2" width="19.140625" customWidth="1"/>
    <col min="3" max="3" width="14.42578125" customWidth="1"/>
    <col min="4" max="4" width="14.140625" customWidth="1"/>
    <col min="5" max="5" width="9.28515625" customWidth="1"/>
    <col min="6" max="6" width="12.5703125" customWidth="1"/>
    <col min="7" max="7" width="15.5703125" customWidth="1"/>
    <col min="8" max="8" width="19.5703125" customWidth="1"/>
    <col min="9" max="9" width="18.28515625" customWidth="1"/>
    <col min="10" max="10" width="11.42578125" customWidth="1"/>
  </cols>
  <sheetData>
    <row r="1" spans="1:10" ht="51" customHeight="1">
      <c r="A1" s="164" t="s">
        <v>177</v>
      </c>
      <c r="B1" s="164"/>
      <c r="C1" s="164"/>
      <c r="D1" s="164"/>
      <c r="E1" s="164"/>
      <c r="F1" s="164"/>
      <c r="G1" s="164"/>
      <c r="H1" s="164"/>
      <c r="I1" s="164"/>
      <c r="J1" s="44"/>
    </row>
    <row r="2" spans="1:10" ht="24" customHeight="1">
      <c r="A2" s="165" t="s">
        <v>0</v>
      </c>
      <c r="B2" s="165" t="s">
        <v>102</v>
      </c>
      <c r="C2" s="165" t="s">
        <v>178</v>
      </c>
      <c r="D2" s="165" t="s">
        <v>59</v>
      </c>
      <c r="E2" s="165" t="s">
        <v>60</v>
      </c>
      <c r="F2" s="165" t="s">
        <v>94</v>
      </c>
      <c r="G2" s="165" t="s">
        <v>61</v>
      </c>
      <c r="H2" s="165" t="s">
        <v>179</v>
      </c>
      <c r="I2" s="165" t="s">
        <v>62</v>
      </c>
      <c r="J2" s="167"/>
    </row>
    <row r="3" spans="1:10" ht="74.25" customHeight="1">
      <c r="A3" s="166"/>
      <c r="B3" s="166"/>
      <c r="C3" s="166"/>
      <c r="D3" s="166"/>
      <c r="E3" s="166"/>
      <c r="F3" s="166"/>
      <c r="G3" s="166"/>
      <c r="H3" s="166"/>
      <c r="I3" s="166"/>
      <c r="J3" s="167"/>
    </row>
    <row r="4" spans="1:10" ht="23.2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39"/>
    </row>
    <row r="5" spans="1:10" ht="23.25" customHeight="1">
      <c r="A5" s="161" t="s">
        <v>180</v>
      </c>
      <c r="B5" s="162"/>
      <c r="C5" s="162"/>
      <c r="D5" s="162"/>
      <c r="E5" s="162"/>
      <c r="F5" s="162"/>
      <c r="G5" s="162"/>
      <c r="H5" s="162"/>
      <c r="I5" s="163"/>
      <c r="J5" s="64"/>
    </row>
    <row r="6" spans="1:10" ht="27.75" customHeight="1">
      <c r="A6" s="12">
        <v>1</v>
      </c>
      <c r="B6" s="13" t="s">
        <v>93</v>
      </c>
      <c r="C6" s="12">
        <f>April!C209</f>
        <v>9315</v>
      </c>
      <c r="D6" s="12">
        <f>April!D209</f>
        <v>1004</v>
      </c>
      <c r="E6" s="12">
        <f>SUM(C6:D6)</f>
        <v>10319</v>
      </c>
      <c r="F6" s="12">
        <f>'PRC AG LF Monthly'!V148</f>
        <v>91</v>
      </c>
      <c r="G6" s="12">
        <f>'PRC AG LF Monthly'!AM148</f>
        <v>62</v>
      </c>
      <c r="H6" s="12">
        <f>'PRC AG LF Monthly'!AN148</f>
        <v>10257</v>
      </c>
      <c r="I6" s="41">
        <f>SUM(G6*100/E6)</f>
        <v>0.60083341409051261</v>
      </c>
      <c r="J6" s="40"/>
    </row>
    <row r="7" spans="1:10" ht="27.75" customHeight="1">
      <c r="A7" s="161" t="s">
        <v>181</v>
      </c>
      <c r="B7" s="162"/>
      <c r="C7" s="162"/>
      <c r="D7" s="162"/>
      <c r="E7" s="162"/>
      <c r="F7" s="162"/>
      <c r="G7" s="162"/>
      <c r="H7" s="162"/>
      <c r="I7" s="163"/>
      <c r="J7" s="40"/>
    </row>
    <row r="8" spans="1:10" ht="29.25" customHeight="1">
      <c r="A8" s="12">
        <v>2</v>
      </c>
      <c r="B8" s="13" t="s">
        <v>93</v>
      </c>
      <c r="C8" s="12">
        <f>April!C125</f>
        <v>475</v>
      </c>
      <c r="D8" s="12">
        <f>April!D125</f>
        <v>0</v>
      </c>
      <c r="E8" s="12">
        <f>SUM(C8:D8)</f>
        <v>475</v>
      </c>
      <c r="F8" s="12">
        <f>'PRC AG LF Monthly'!V91</f>
        <v>0</v>
      </c>
      <c r="G8" s="12">
        <f>'PRC AG LF Monthly'!AM91</f>
        <v>0</v>
      </c>
      <c r="H8" s="12">
        <f>'PRC AG LF Monthly'!AN91</f>
        <v>475</v>
      </c>
      <c r="I8" s="41">
        <f>SUM(G8*100/E8)</f>
        <v>0</v>
      </c>
      <c r="J8" s="40"/>
    </row>
    <row r="9" spans="1:10" ht="29.25" customHeight="1">
      <c r="A9" s="161" t="s">
        <v>182</v>
      </c>
      <c r="B9" s="162"/>
      <c r="C9" s="162"/>
      <c r="D9" s="162"/>
      <c r="E9" s="162"/>
      <c r="F9" s="162"/>
      <c r="G9" s="162"/>
      <c r="H9" s="162"/>
      <c r="I9" s="163"/>
      <c r="J9" s="40"/>
    </row>
    <row r="10" spans="1:10" ht="32.25" customHeight="1">
      <c r="A10" s="12">
        <v>3</v>
      </c>
      <c r="B10" s="13" t="s">
        <v>93</v>
      </c>
      <c r="C10" s="12">
        <f>April!C48</f>
        <v>1665</v>
      </c>
      <c r="D10" s="12">
        <f>April!D48</f>
        <v>151</v>
      </c>
      <c r="E10" s="12">
        <f>SUM(C10:D10)</f>
        <v>1816</v>
      </c>
      <c r="F10" s="12">
        <f>'PRC AG LF Monthly'!V46</f>
        <v>0</v>
      </c>
      <c r="G10" s="12">
        <f>'PRC AG LF Monthly'!AM46</f>
        <v>0</v>
      </c>
      <c r="H10" s="12">
        <f>'PRC AG LF Monthly'!AN46</f>
        <v>1816</v>
      </c>
      <c r="I10" s="41">
        <f>SUM(G10*100/E10)</f>
        <v>0</v>
      </c>
      <c r="J10" s="40"/>
    </row>
    <row r="11" spans="1:10" ht="24">
      <c r="A11" s="2"/>
    </row>
    <row r="12" spans="1:10" ht="24">
      <c r="A12" s="2"/>
    </row>
    <row r="13" spans="1:10" ht="24" customHeight="1">
      <c r="H13" s="1" t="s">
        <v>31</v>
      </c>
      <c r="I13" s="43"/>
    </row>
    <row r="14" spans="1:10" ht="24">
      <c r="H14" s="1" t="s">
        <v>32</v>
      </c>
      <c r="I14" s="1"/>
    </row>
    <row r="15" spans="1:10">
      <c r="I15" s="42"/>
    </row>
  </sheetData>
  <mergeCells count="14">
    <mergeCell ref="J2:J3"/>
    <mergeCell ref="A2:A3"/>
    <mergeCell ref="B2:B3"/>
    <mergeCell ref="C2:C3"/>
    <mergeCell ref="D2:D3"/>
    <mergeCell ref="E2:E3"/>
    <mergeCell ref="G2:G3"/>
    <mergeCell ref="H2:H3"/>
    <mergeCell ref="F2:F3"/>
    <mergeCell ref="A5:I5"/>
    <mergeCell ref="A7:I7"/>
    <mergeCell ref="A9:I9"/>
    <mergeCell ref="A1:I1"/>
    <mergeCell ref="I2:I3"/>
  </mergeCells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53"/>
  <sheetViews>
    <sheetView zoomScale="115" zoomScaleNormal="115" zoomScaleSheetLayoutView="100" workbookViewId="0">
      <selection activeCell="J136" sqref="J136"/>
    </sheetView>
  </sheetViews>
  <sheetFormatPr defaultRowHeight="16.5"/>
  <cols>
    <col min="1" max="1" width="3" style="56" customWidth="1"/>
    <col min="2" max="2" width="10.140625" style="56" customWidth="1"/>
    <col min="3" max="3" width="7.140625" style="56" customWidth="1"/>
    <col min="4" max="4" width="5.85546875" style="56" customWidth="1"/>
    <col min="5" max="5" width="4.7109375" style="56" customWidth="1"/>
    <col min="6" max="6" width="3.85546875" style="56" customWidth="1"/>
    <col min="7" max="7" width="3" style="56" customWidth="1"/>
    <col min="8" max="8" width="3.5703125" style="56" customWidth="1"/>
    <col min="9" max="9" width="3.85546875" style="100" customWidth="1"/>
    <col min="10" max="10" width="3.140625" style="56" customWidth="1"/>
    <col min="11" max="11" width="3.5703125" style="56" customWidth="1"/>
    <col min="12" max="12" width="4.140625" style="56" customWidth="1"/>
    <col min="13" max="13" width="4.140625" style="101" customWidth="1"/>
    <col min="14" max="14" width="3.5703125" style="56" customWidth="1"/>
    <col min="15" max="15" width="3.85546875" style="56" customWidth="1"/>
    <col min="16" max="16" width="4" style="56" customWidth="1"/>
    <col min="17" max="17" width="4.5703125" style="102" customWidth="1"/>
    <col min="18" max="18" width="4.140625" style="56" customWidth="1"/>
    <col min="19" max="20" width="4.5703125" style="56" customWidth="1"/>
    <col min="21" max="21" width="4.140625" style="56" customWidth="1"/>
    <col min="22" max="22" width="4" style="100" customWidth="1"/>
    <col min="23" max="24" width="3.140625" style="56" customWidth="1"/>
    <col min="25" max="25" width="3.28515625" style="56" customWidth="1"/>
    <col min="26" max="26" width="4" style="56" customWidth="1"/>
    <col min="27" max="27" width="3.7109375" style="56" customWidth="1"/>
    <col min="28" max="28" width="3.85546875" style="56" customWidth="1"/>
    <col min="29" max="29" width="4" style="56" customWidth="1"/>
    <col min="30" max="30" width="3.85546875" style="56" customWidth="1"/>
    <col min="31" max="31" width="4.140625" style="56" customWidth="1"/>
    <col min="32" max="32" width="4" style="56" customWidth="1"/>
    <col min="33" max="34" width="3.85546875" style="56" customWidth="1"/>
    <col min="35" max="36" width="3.7109375" style="56" customWidth="1"/>
    <col min="37" max="37" width="4" style="56" customWidth="1"/>
    <col min="38" max="39" width="4.140625" style="56" customWidth="1"/>
    <col min="40" max="40" width="6.28515625" style="56" customWidth="1"/>
    <col min="41" max="41" width="4.42578125" style="56" customWidth="1"/>
    <col min="42" max="16384" width="9.140625" style="56"/>
  </cols>
  <sheetData>
    <row r="1" spans="1:41">
      <c r="A1" s="168" t="s">
        <v>106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93"/>
    </row>
    <row r="2" spans="1:41">
      <c r="A2" s="169" t="s">
        <v>0</v>
      </c>
      <c r="B2" s="169" t="s">
        <v>67</v>
      </c>
      <c r="C2" s="170" t="s">
        <v>120</v>
      </c>
      <c r="D2" s="169" t="s">
        <v>63</v>
      </c>
      <c r="E2" s="170" t="s">
        <v>38</v>
      </c>
      <c r="F2" s="169" t="s">
        <v>77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 t="s">
        <v>79</v>
      </c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70" t="s">
        <v>115</v>
      </c>
      <c r="AO2" s="55"/>
    </row>
    <row r="3" spans="1:41" ht="51" customHeight="1">
      <c r="A3" s="169"/>
      <c r="B3" s="169"/>
      <c r="C3" s="170"/>
      <c r="D3" s="169"/>
      <c r="E3" s="170"/>
      <c r="F3" s="58" t="s">
        <v>80</v>
      </c>
      <c r="G3" s="58" t="s">
        <v>81</v>
      </c>
      <c r="H3" s="58" t="s">
        <v>82</v>
      </c>
      <c r="I3" s="66" t="s">
        <v>111</v>
      </c>
      <c r="J3" s="58" t="s">
        <v>83</v>
      </c>
      <c r="K3" s="58" t="s">
        <v>84</v>
      </c>
      <c r="L3" s="58" t="s">
        <v>85</v>
      </c>
      <c r="M3" s="68" t="s">
        <v>112</v>
      </c>
      <c r="N3" s="58" t="s">
        <v>86</v>
      </c>
      <c r="O3" s="58" t="s">
        <v>87</v>
      </c>
      <c r="P3" s="58" t="s">
        <v>88</v>
      </c>
      <c r="Q3" s="67" t="s">
        <v>113</v>
      </c>
      <c r="R3" s="58" t="s">
        <v>89</v>
      </c>
      <c r="S3" s="58" t="s">
        <v>90</v>
      </c>
      <c r="T3" s="58" t="s">
        <v>91</v>
      </c>
      <c r="U3" s="58" t="s">
        <v>114</v>
      </c>
      <c r="V3" s="66" t="s">
        <v>78</v>
      </c>
      <c r="W3" s="58" t="s">
        <v>80</v>
      </c>
      <c r="X3" s="58" t="s">
        <v>81</v>
      </c>
      <c r="Y3" s="58" t="s">
        <v>82</v>
      </c>
      <c r="Z3" s="58" t="s">
        <v>111</v>
      </c>
      <c r="AA3" s="58" t="s">
        <v>83</v>
      </c>
      <c r="AB3" s="58" t="s">
        <v>84</v>
      </c>
      <c r="AC3" s="58" t="s">
        <v>85</v>
      </c>
      <c r="AD3" s="58" t="s">
        <v>112</v>
      </c>
      <c r="AE3" s="58" t="s">
        <v>86</v>
      </c>
      <c r="AF3" s="58" t="s">
        <v>87</v>
      </c>
      <c r="AG3" s="58" t="s">
        <v>88</v>
      </c>
      <c r="AH3" s="58" t="s">
        <v>113</v>
      </c>
      <c r="AI3" s="58" t="s">
        <v>89</v>
      </c>
      <c r="AJ3" s="58" t="s">
        <v>90</v>
      </c>
      <c r="AK3" s="58" t="s">
        <v>91</v>
      </c>
      <c r="AL3" s="58" t="s">
        <v>114</v>
      </c>
      <c r="AM3" s="58" t="s">
        <v>78</v>
      </c>
      <c r="AN3" s="170"/>
      <c r="AO3" s="55"/>
    </row>
    <row r="4" spans="1:41" s="97" customFormat="1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4">
        <v>9</v>
      </c>
      <c r="J4" s="92">
        <v>10</v>
      </c>
      <c r="K4" s="92">
        <v>11</v>
      </c>
      <c r="L4" s="92">
        <v>12</v>
      </c>
      <c r="M4" s="95">
        <v>13</v>
      </c>
      <c r="N4" s="92">
        <v>14</v>
      </c>
      <c r="O4" s="92">
        <v>15</v>
      </c>
      <c r="P4" s="92">
        <v>16</v>
      </c>
      <c r="Q4" s="96">
        <v>17</v>
      </c>
      <c r="R4" s="92">
        <v>18</v>
      </c>
      <c r="S4" s="92">
        <v>19</v>
      </c>
      <c r="T4" s="92">
        <v>20</v>
      </c>
      <c r="U4" s="92">
        <v>21</v>
      </c>
      <c r="V4" s="94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32</v>
      </c>
      <c r="AG4" s="92">
        <v>33</v>
      </c>
      <c r="AH4" s="92">
        <v>34</v>
      </c>
      <c r="AI4" s="92">
        <v>35</v>
      </c>
      <c r="AJ4" s="92">
        <v>36</v>
      </c>
      <c r="AK4" s="92">
        <v>37</v>
      </c>
      <c r="AL4" s="92">
        <v>38</v>
      </c>
      <c r="AM4" s="92">
        <v>39</v>
      </c>
      <c r="AN4" s="92">
        <v>40</v>
      </c>
      <c r="AO4" s="55"/>
    </row>
    <row r="5" spans="1:41">
      <c r="A5" s="92">
        <v>1</v>
      </c>
      <c r="B5" s="111" t="s">
        <v>14</v>
      </c>
      <c r="C5" s="92">
        <f>April!C4</f>
        <v>96</v>
      </c>
      <c r="D5" s="92">
        <v>15</v>
      </c>
      <c r="E5" s="92">
        <f>SUM(C5:D5)</f>
        <v>111</v>
      </c>
      <c r="F5" s="92">
        <f>April!F4</f>
        <v>0</v>
      </c>
      <c r="G5" s="92">
        <f>'May '!F4</f>
        <v>0</v>
      </c>
      <c r="H5" s="92">
        <f>Jun!F4</f>
        <v>0</v>
      </c>
      <c r="I5" s="94">
        <f>SUM(F5:H5)</f>
        <v>0</v>
      </c>
      <c r="J5" s="92">
        <f>'Jully '!F4</f>
        <v>0</v>
      </c>
      <c r="K5" s="92">
        <f>Aug!F78</f>
        <v>0</v>
      </c>
      <c r="L5" s="92">
        <f>'Sept '!F4</f>
        <v>0</v>
      </c>
      <c r="M5" s="95">
        <f>SUM(J5:L5)</f>
        <v>0</v>
      </c>
      <c r="N5" s="92">
        <f>'Oct '!F4</f>
        <v>0</v>
      </c>
      <c r="O5" s="92">
        <f>Nov!F4</f>
        <v>0</v>
      </c>
      <c r="P5" s="92">
        <f>Dec!F4</f>
        <v>0</v>
      </c>
      <c r="Q5" s="96">
        <f>SUM(N5:P5)</f>
        <v>0</v>
      </c>
      <c r="R5" s="92">
        <f>Jan!F4</f>
        <v>0</v>
      </c>
      <c r="S5" s="92">
        <f>Feb!F4</f>
        <v>0</v>
      </c>
      <c r="T5" s="92">
        <f>Mar!F4</f>
        <v>0</v>
      </c>
      <c r="U5" s="92">
        <f>SUM(R5:T5)</f>
        <v>0</v>
      </c>
      <c r="V5" s="94">
        <f>I5+M5+Q5+U5</f>
        <v>0</v>
      </c>
      <c r="W5" s="92">
        <f>April!G4</f>
        <v>0</v>
      </c>
      <c r="X5" s="92">
        <f>'May '!G4</f>
        <v>0</v>
      </c>
      <c r="Y5" s="92">
        <f>Jun!G184</f>
        <v>0</v>
      </c>
      <c r="Z5" s="92">
        <f>SUM(W5:Y5)</f>
        <v>0</v>
      </c>
      <c r="AA5" s="92">
        <v>0</v>
      </c>
      <c r="AB5" s="92">
        <v>0</v>
      </c>
      <c r="AC5" s="92">
        <v>0</v>
      </c>
      <c r="AD5" s="92">
        <f>SUM(AA5:AC5)</f>
        <v>0</v>
      </c>
      <c r="AE5" s="92">
        <v>0</v>
      </c>
      <c r="AF5" s="92">
        <v>0</v>
      </c>
      <c r="AG5" s="92">
        <v>0</v>
      </c>
      <c r="AH5" s="92">
        <f>SUM(AE5:AG5)</f>
        <v>0</v>
      </c>
      <c r="AI5" s="92">
        <v>0</v>
      </c>
      <c r="AJ5" s="92">
        <v>0</v>
      </c>
      <c r="AK5" s="92">
        <v>0</v>
      </c>
      <c r="AL5" s="92">
        <f>SUM(AI5:AK5)</f>
        <v>0</v>
      </c>
      <c r="AM5" s="92">
        <f t="shared" ref="AM5:AM17" si="0">Z5+AD5+AH5+AL5</f>
        <v>0</v>
      </c>
      <c r="AN5" s="92">
        <f t="shared" ref="AN5:AN17" si="1">E5-AM5</f>
        <v>111</v>
      </c>
      <c r="AO5" s="55"/>
    </row>
    <row r="6" spans="1:41">
      <c r="A6" s="92">
        <v>2</v>
      </c>
      <c r="B6" s="57" t="s">
        <v>15</v>
      </c>
      <c r="C6" s="92">
        <f>April!C5</f>
        <v>78</v>
      </c>
      <c r="D6" s="92">
        <v>10</v>
      </c>
      <c r="E6" s="92">
        <f t="shared" ref="E6:E16" si="2">SUM(C6:D6)</f>
        <v>88</v>
      </c>
      <c r="F6" s="92">
        <f>April!F5</f>
        <v>0</v>
      </c>
      <c r="G6" s="92">
        <f>'May '!F5</f>
        <v>0</v>
      </c>
      <c r="H6" s="92">
        <f>Jun!F5</f>
        <v>0</v>
      </c>
      <c r="I6" s="94">
        <f t="shared" ref="I6:I17" si="3">SUM(F6:H6)</f>
        <v>0</v>
      </c>
      <c r="J6" s="92">
        <f>'Jully '!F5</f>
        <v>0</v>
      </c>
      <c r="K6" s="98">
        <v>0</v>
      </c>
      <c r="L6" s="98">
        <v>0</v>
      </c>
      <c r="M6" s="95">
        <f t="shared" ref="M6:M17" si="4">SUM(J6:L6)</f>
        <v>0</v>
      </c>
      <c r="N6" s="92">
        <f>'Oct '!F5</f>
        <v>0</v>
      </c>
      <c r="O6" s="92">
        <f>Nov!F5</f>
        <v>0</v>
      </c>
      <c r="P6" s="92">
        <f>Dec!F5</f>
        <v>0</v>
      </c>
      <c r="Q6" s="96">
        <f t="shared" ref="Q6:Q17" si="5">SUM(N6:P6)</f>
        <v>0</v>
      </c>
      <c r="R6" s="92">
        <f>Jan!F5</f>
        <v>0</v>
      </c>
      <c r="S6" s="92">
        <f>Feb!F5</f>
        <v>0</v>
      </c>
      <c r="T6" s="92">
        <f>Mar!F5</f>
        <v>0</v>
      </c>
      <c r="U6" s="92">
        <f t="shared" ref="U6:U17" si="6">SUM(R6:T6)</f>
        <v>0</v>
      </c>
      <c r="V6" s="94">
        <f t="shared" ref="V6:V17" si="7">I6+M6+Q6+U6</f>
        <v>0</v>
      </c>
      <c r="W6" s="92">
        <f>April!G5</f>
        <v>0</v>
      </c>
      <c r="X6" s="92">
        <f>'May '!G5</f>
        <v>0</v>
      </c>
      <c r="Y6" s="92">
        <f>Jun!G185</f>
        <v>0</v>
      </c>
      <c r="Z6" s="92">
        <f t="shared" ref="Z6:Z17" si="8">SUM(W6:Y6)</f>
        <v>0</v>
      </c>
      <c r="AA6" s="98">
        <v>0</v>
      </c>
      <c r="AB6" s="98">
        <v>0</v>
      </c>
      <c r="AC6" s="98">
        <v>0</v>
      </c>
      <c r="AD6" s="92">
        <f t="shared" ref="AD6:AD17" si="9">SUM(AA6:AC6)</f>
        <v>0</v>
      </c>
      <c r="AE6" s="98">
        <v>0</v>
      </c>
      <c r="AF6" s="92">
        <v>0</v>
      </c>
      <c r="AG6" s="92">
        <v>0</v>
      </c>
      <c r="AH6" s="92">
        <f t="shared" ref="AH6:AH17" si="10">SUM(AE6:AG6)</f>
        <v>0</v>
      </c>
      <c r="AI6" s="92">
        <v>0</v>
      </c>
      <c r="AJ6" s="92">
        <v>0</v>
      </c>
      <c r="AK6" s="92">
        <v>0</v>
      </c>
      <c r="AL6" s="92">
        <f t="shared" ref="AL6:AL17" si="11">SUM(AI6:AK6)</f>
        <v>0</v>
      </c>
      <c r="AM6" s="92">
        <f t="shared" si="0"/>
        <v>0</v>
      </c>
      <c r="AN6" s="92">
        <f t="shared" si="1"/>
        <v>88</v>
      </c>
      <c r="AO6" s="55"/>
    </row>
    <row r="7" spans="1:41">
      <c r="A7" s="92">
        <v>3</v>
      </c>
      <c r="B7" s="57" t="s">
        <v>16</v>
      </c>
      <c r="C7" s="92">
        <f>April!C6</f>
        <v>160</v>
      </c>
      <c r="D7" s="92">
        <v>3</v>
      </c>
      <c r="E7" s="92">
        <f t="shared" si="2"/>
        <v>163</v>
      </c>
      <c r="F7" s="92">
        <f>April!F6</f>
        <v>0</v>
      </c>
      <c r="G7" s="92">
        <f>'May '!F6</f>
        <v>0</v>
      </c>
      <c r="H7" s="92">
        <f>Jun!F6</f>
        <v>0</v>
      </c>
      <c r="I7" s="94">
        <f t="shared" si="3"/>
        <v>0</v>
      </c>
      <c r="J7" s="92">
        <f>'Jully '!F6</f>
        <v>0</v>
      </c>
      <c r="K7" s="98">
        <v>0</v>
      </c>
      <c r="L7" s="98">
        <v>0</v>
      </c>
      <c r="M7" s="95">
        <f t="shared" si="4"/>
        <v>0</v>
      </c>
      <c r="N7" s="92">
        <f>'Oct '!F6</f>
        <v>0</v>
      </c>
      <c r="O7" s="92">
        <f>Nov!F6</f>
        <v>0</v>
      </c>
      <c r="P7" s="92">
        <f>Dec!F6</f>
        <v>0</v>
      </c>
      <c r="Q7" s="96">
        <f t="shared" si="5"/>
        <v>0</v>
      </c>
      <c r="R7" s="92">
        <f>Jan!F6</f>
        <v>0</v>
      </c>
      <c r="S7" s="92">
        <f>Feb!F6</f>
        <v>0</v>
      </c>
      <c r="T7" s="92">
        <f>Mar!F6</f>
        <v>0</v>
      </c>
      <c r="U7" s="92">
        <f t="shared" si="6"/>
        <v>0</v>
      </c>
      <c r="V7" s="94">
        <f t="shared" si="7"/>
        <v>0</v>
      </c>
      <c r="W7" s="92">
        <f>April!G6</f>
        <v>0</v>
      </c>
      <c r="X7" s="92">
        <f>'May '!G6</f>
        <v>0</v>
      </c>
      <c r="Y7" s="92">
        <f>Jun!G186</f>
        <v>0</v>
      </c>
      <c r="Z7" s="92">
        <f t="shared" si="8"/>
        <v>0</v>
      </c>
      <c r="AA7" s="92">
        <v>0</v>
      </c>
      <c r="AB7" s="92">
        <v>0</v>
      </c>
      <c r="AC7" s="92">
        <v>0</v>
      </c>
      <c r="AD7" s="92">
        <f t="shared" si="9"/>
        <v>0</v>
      </c>
      <c r="AE7" s="92">
        <v>0</v>
      </c>
      <c r="AF7" s="92">
        <v>0</v>
      </c>
      <c r="AG7" s="92">
        <v>0</v>
      </c>
      <c r="AH7" s="92">
        <f t="shared" si="10"/>
        <v>0</v>
      </c>
      <c r="AI7" s="92">
        <v>0</v>
      </c>
      <c r="AJ7" s="92">
        <v>0</v>
      </c>
      <c r="AK7" s="92">
        <v>0</v>
      </c>
      <c r="AL7" s="92">
        <f t="shared" si="11"/>
        <v>0</v>
      </c>
      <c r="AM7" s="92">
        <f t="shared" si="0"/>
        <v>0</v>
      </c>
      <c r="AN7" s="92">
        <f t="shared" si="1"/>
        <v>163</v>
      </c>
      <c r="AO7" s="55"/>
    </row>
    <row r="8" spans="1:41">
      <c r="A8" s="92">
        <v>4</v>
      </c>
      <c r="B8" s="57" t="s">
        <v>17</v>
      </c>
      <c r="C8" s="92">
        <f>April!C7</f>
        <v>95</v>
      </c>
      <c r="D8" s="92">
        <v>5</v>
      </c>
      <c r="E8" s="92">
        <f t="shared" si="2"/>
        <v>100</v>
      </c>
      <c r="F8" s="92">
        <f>April!F7</f>
        <v>0</v>
      </c>
      <c r="G8" s="92">
        <f>'May '!F7</f>
        <v>0</v>
      </c>
      <c r="H8" s="92">
        <f>Jun!F7</f>
        <v>0</v>
      </c>
      <c r="I8" s="94">
        <f t="shared" si="3"/>
        <v>0</v>
      </c>
      <c r="J8" s="92">
        <f>'Jully '!F7</f>
        <v>0</v>
      </c>
      <c r="K8" s="98">
        <v>0</v>
      </c>
      <c r="L8" s="98">
        <v>0</v>
      </c>
      <c r="M8" s="95">
        <f t="shared" si="4"/>
        <v>0</v>
      </c>
      <c r="N8" s="92">
        <f>'Oct '!F7</f>
        <v>0</v>
      </c>
      <c r="O8" s="92">
        <f>Nov!F7</f>
        <v>0</v>
      </c>
      <c r="P8" s="92">
        <f>Dec!F7</f>
        <v>0</v>
      </c>
      <c r="Q8" s="96">
        <f t="shared" si="5"/>
        <v>0</v>
      </c>
      <c r="R8" s="92">
        <f>Jan!F7</f>
        <v>0</v>
      </c>
      <c r="S8" s="92">
        <f>Feb!F7</f>
        <v>0</v>
      </c>
      <c r="T8" s="92">
        <f>Mar!F7</f>
        <v>0</v>
      </c>
      <c r="U8" s="92">
        <f t="shared" si="6"/>
        <v>0</v>
      </c>
      <c r="V8" s="94">
        <f t="shared" si="7"/>
        <v>0</v>
      </c>
      <c r="W8" s="92">
        <f>April!G7</f>
        <v>0</v>
      </c>
      <c r="X8" s="92">
        <f>'May '!G7</f>
        <v>0</v>
      </c>
      <c r="Y8" s="92">
        <f>Jun!G187</f>
        <v>0</v>
      </c>
      <c r="Z8" s="92">
        <f t="shared" si="8"/>
        <v>0</v>
      </c>
      <c r="AA8" s="92">
        <v>0</v>
      </c>
      <c r="AB8" s="92">
        <v>0</v>
      </c>
      <c r="AC8" s="92">
        <v>0</v>
      </c>
      <c r="AD8" s="92">
        <f t="shared" si="9"/>
        <v>0</v>
      </c>
      <c r="AE8" s="92">
        <v>0</v>
      </c>
      <c r="AF8" s="92">
        <v>0</v>
      </c>
      <c r="AG8" s="92">
        <v>0</v>
      </c>
      <c r="AH8" s="92">
        <f t="shared" si="10"/>
        <v>0</v>
      </c>
      <c r="AI8" s="92">
        <v>0</v>
      </c>
      <c r="AJ8" s="92">
        <v>0</v>
      </c>
      <c r="AK8" s="92">
        <v>0</v>
      </c>
      <c r="AL8" s="92">
        <f t="shared" si="11"/>
        <v>0</v>
      </c>
      <c r="AM8" s="92">
        <f t="shared" si="0"/>
        <v>0</v>
      </c>
      <c r="AN8" s="92">
        <f t="shared" si="1"/>
        <v>100</v>
      </c>
      <c r="AO8" s="55"/>
    </row>
    <row r="9" spans="1:41">
      <c r="A9" s="92">
        <v>5</v>
      </c>
      <c r="B9" s="57" t="s">
        <v>18</v>
      </c>
      <c r="C9" s="92">
        <f>April!C8</f>
        <v>73</v>
      </c>
      <c r="D9" s="92">
        <v>17</v>
      </c>
      <c r="E9" s="92">
        <f t="shared" si="2"/>
        <v>90</v>
      </c>
      <c r="F9" s="92">
        <f>April!F8</f>
        <v>0</v>
      </c>
      <c r="G9" s="92">
        <f>'May '!F8</f>
        <v>0</v>
      </c>
      <c r="H9" s="92">
        <f>Jun!F8</f>
        <v>0</v>
      </c>
      <c r="I9" s="94">
        <f t="shared" si="3"/>
        <v>0</v>
      </c>
      <c r="J9" s="92">
        <f>'Jully '!F8</f>
        <v>0</v>
      </c>
      <c r="K9" s="98">
        <v>0</v>
      </c>
      <c r="L9" s="98">
        <v>0</v>
      </c>
      <c r="M9" s="95">
        <f t="shared" si="4"/>
        <v>0</v>
      </c>
      <c r="N9" s="92">
        <f>'Oct '!F8</f>
        <v>0</v>
      </c>
      <c r="O9" s="92">
        <f>Nov!F8</f>
        <v>0</v>
      </c>
      <c r="P9" s="92">
        <f>Dec!F8</f>
        <v>0</v>
      </c>
      <c r="Q9" s="96">
        <f t="shared" si="5"/>
        <v>0</v>
      </c>
      <c r="R9" s="92">
        <f>Jan!F8</f>
        <v>0</v>
      </c>
      <c r="S9" s="92">
        <f>Feb!F8</f>
        <v>0</v>
      </c>
      <c r="T9" s="92">
        <f>Mar!F8</f>
        <v>0</v>
      </c>
      <c r="U9" s="92">
        <f t="shared" si="6"/>
        <v>0</v>
      </c>
      <c r="V9" s="94">
        <f t="shared" si="7"/>
        <v>0</v>
      </c>
      <c r="W9" s="92">
        <f>April!G8</f>
        <v>0</v>
      </c>
      <c r="X9" s="92">
        <f>'May '!G8</f>
        <v>0</v>
      </c>
      <c r="Y9" s="92">
        <f>Jun!G188</f>
        <v>0</v>
      </c>
      <c r="Z9" s="92">
        <f t="shared" si="8"/>
        <v>0</v>
      </c>
      <c r="AA9" s="92">
        <v>0</v>
      </c>
      <c r="AB9" s="92">
        <v>0</v>
      </c>
      <c r="AC9" s="92">
        <v>0</v>
      </c>
      <c r="AD9" s="92">
        <f t="shared" si="9"/>
        <v>0</v>
      </c>
      <c r="AE9" s="92">
        <v>0</v>
      </c>
      <c r="AF9" s="92">
        <v>0</v>
      </c>
      <c r="AG9" s="92">
        <v>0</v>
      </c>
      <c r="AH9" s="92">
        <f t="shared" si="10"/>
        <v>0</v>
      </c>
      <c r="AI9" s="92">
        <v>0</v>
      </c>
      <c r="AJ9" s="92">
        <v>0</v>
      </c>
      <c r="AK9" s="92">
        <v>0</v>
      </c>
      <c r="AL9" s="92">
        <f t="shared" si="11"/>
        <v>0</v>
      </c>
      <c r="AM9" s="92">
        <f t="shared" si="0"/>
        <v>0</v>
      </c>
      <c r="AN9" s="92">
        <f t="shared" si="1"/>
        <v>90</v>
      </c>
      <c r="AO9" s="55"/>
    </row>
    <row r="10" spans="1:41">
      <c r="A10" s="92">
        <v>6</v>
      </c>
      <c r="B10" s="57" t="s">
        <v>19</v>
      </c>
      <c r="C10" s="92">
        <f>April!C9</f>
        <v>121</v>
      </c>
      <c r="D10" s="92">
        <v>12</v>
      </c>
      <c r="E10" s="92">
        <f t="shared" si="2"/>
        <v>133</v>
      </c>
      <c r="F10" s="92">
        <f>April!F9</f>
        <v>0</v>
      </c>
      <c r="G10" s="92">
        <f>'May '!F9</f>
        <v>0</v>
      </c>
      <c r="H10" s="92">
        <f>Jun!F9</f>
        <v>0</v>
      </c>
      <c r="I10" s="94">
        <f t="shared" si="3"/>
        <v>0</v>
      </c>
      <c r="J10" s="92">
        <f>'Jully '!F9</f>
        <v>0</v>
      </c>
      <c r="K10" s="98">
        <v>0</v>
      </c>
      <c r="L10" s="98">
        <v>0</v>
      </c>
      <c r="M10" s="95">
        <f t="shared" si="4"/>
        <v>0</v>
      </c>
      <c r="N10" s="92">
        <f>'Oct '!F9</f>
        <v>0</v>
      </c>
      <c r="O10" s="92">
        <f>Nov!F9</f>
        <v>0</v>
      </c>
      <c r="P10" s="92">
        <f>Dec!F9</f>
        <v>0</v>
      </c>
      <c r="Q10" s="96">
        <f t="shared" si="5"/>
        <v>0</v>
      </c>
      <c r="R10" s="92">
        <f>Jan!F9</f>
        <v>0</v>
      </c>
      <c r="S10" s="92">
        <f>Feb!F9</f>
        <v>0</v>
      </c>
      <c r="T10" s="92">
        <f>Mar!F9</f>
        <v>0</v>
      </c>
      <c r="U10" s="92">
        <f t="shared" si="6"/>
        <v>0</v>
      </c>
      <c r="V10" s="94">
        <f t="shared" si="7"/>
        <v>0</v>
      </c>
      <c r="W10" s="92">
        <f>April!G9</f>
        <v>0</v>
      </c>
      <c r="X10" s="92">
        <f>'May '!G9</f>
        <v>0</v>
      </c>
      <c r="Y10" s="92">
        <f>Jun!G189</f>
        <v>0</v>
      </c>
      <c r="Z10" s="92">
        <f t="shared" si="8"/>
        <v>0</v>
      </c>
      <c r="AA10" s="92">
        <v>0</v>
      </c>
      <c r="AB10" s="92">
        <v>0</v>
      </c>
      <c r="AC10" s="92">
        <v>0</v>
      </c>
      <c r="AD10" s="92">
        <f t="shared" si="9"/>
        <v>0</v>
      </c>
      <c r="AE10" s="92">
        <v>0</v>
      </c>
      <c r="AF10" s="92">
        <v>0</v>
      </c>
      <c r="AG10" s="92">
        <v>0</v>
      </c>
      <c r="AH10" s="92">
        <f t="shared" si="10"/>
        <v>0</v>
      </c>
      <c r="AI10" s="92">
        <v>0</v>
      </c>
      <c r="AJ10" s="92">
        <v>0</v>
      </c>
      <c r="AK10" s="92">
        <v>0</v>
      </c>
      <c r="AL10" s="92">
        <f t="shared" si="11"/>
        <v>0</v>
      </c>
      <c r="AM10" s="92">
        <f t="shared" si="0"/>
        <v>0</v>
      </c>
      <c r="AN10" s="92">
        <f t="shared" si="1"/>
        <v>133</v>
      </c>
      <c r="AO10" s="55"/>
    </row>
    <row r="11" spans="1:41">
      <c r="A11" s="92">
        <v>7</v>
      </c>
      <c r="B11" s="57" t="s">
        <v>20</v>
      </c>
      <c r="C11" s="92">
        <f>April!C10</f>
        <v>132</v>
      </c>
      <c r="D11" s="92">
        <v>12</v>
      </c>
      <c r="E11" s="92">
        <f t="shared" si="2"/>
        <v>144</v>
      </c>
      <c r="F11" s="92">
        <f>April!F10</f>
        <v>0</v>
      </c>
      <c r="G11" s="92">
        <f>'May '!F10</f>
        <v>0</v>
      </c>
      <c r="H11" s="92">
        <f>Jun!F10</f>
        <v>0</v>
      </c>
      <c r="I11" s="94">
        <f t="shared" si="3"/>
        <v>0</v>
      </c>
      <c r="J11" s="92">
        <f>'Jully '!F10</f>
        <v>0</v>
      </c>
      <c r="K11" s="98">
        <v>0</v>
      </c>
      <c r="L11" s="98">
        <v>0</v>
      </c>
      <c r="M11" s="95">
        <f t="shared" si="4"/>
        <v>0</v>
      </c>
      <c r="N11" s="92">
        <f>'Oct '!F10</f>
        <v>0</v>
      </c>
      <c r="O11" s="92">
        <f>Nov!F10</f>
        <v>0</v>
      </c>
      <c r="P11" s="92">
        <f>Dec!F10</f>
        <v>0</v>
      </c>
      <c r="Q11" s="96">
        <f t="shared" si="5"/>
        <v>0</v>
      </c>
      <c r="R11" s="92">
        <f>Jan!F10</f>
        <v>0</v>
      </c>
      <c r="S11" s="92">
        <f>Feb!F10</f>
        <v>0</v>
      </c>
      <c r="T11" s="92">
        <f>Mar!F10</f>
        <v>0</v>
      </c>
      <c r="U11" s="92">
        <f t="shared" si="6"/>
        <v>0</v>
      </c>
      <c r="V11" s="94">
        <f t="shared" si="7"/>
        <v>0</v>
      </c>
      <c r="W11" s="92">
        <f>April!G10</f>
        <v>0</v>
      </c>
      <c r="X11" s="92">
        <f>'May '!G10</f>
        <v>0</v>
      </c>
      <c r="Y11" s="92">
        <f>Jun!G190</f>
        <v>0</v>
      </c>
      <c r="Z11" s="92">
        <f t="shared" si="8"/>
        <v>0</v>
      </c>
      <c r="AA11" s="92">
        <v>0</v>
      </c>
      <c r="AB11" s="92">
        <v>0</v>
      </c>
      <c r="AC11" s="92">
        <v>0</v>
      </c>
      <c r="AD11" s="92">
        <f t="shared" si="9"/>
        <v>0</v>
      </c>
      <c r="AE11" s="92">
        <v>0</v>
      </c>
      <c r="AF11" s="92">
        <v>0</v>
      </c>
      <c r="AG11" s="92">
        <v>0</v>
      </c>
      <c r="AH11" s="92">
        <f t="shared" si="10"/>
        <v>0</v>
      </c>
      <c r="AI11" s="92">
        <v>0</v>
      </c>
      <c r="AJ11" s="92">
        <v>0</v>
      </c>
      <c r="AK11" s="92">
        <v>0</v>
      </c>
      <c r="AL11" s="92">
        <f t="shared" si="11"/>
        <v>0</v>
      </c>
      <c r="AM11" s="92">
        <f t="shared" si="0"/>
        <v>0</v>
      </c>
      <c r="AN11" s="92">
        <f t="shared" si="1"/>
        <v>144</v>
      </c>
      <c r="AO11" s="55"/>
    </row>
    <row r="12" spans="1:41">
      <c r="A12" s="92">
        <v>8</v>
      </c>
      <c r="B12" s="57" t="s">
        <v>33</v>
      </c>
      <c r="C12" s="92">
        <f>April!C11</f>
        <v>32</v>
      </c>
      <c r="D12" s="92">
        <v>5</v>
      </c>
      <c r="E12" s="92">
        <f t="shared" si="2"/>
        <v>37</v>
      </c>
      <c r="F12" s="92">
        <f>April!F11</f>
        <v>0</v>
      </c>
      <c r="G12" s="92">
        <f>'May '!F11</f>
        <v>0</v>
      </c>
      <c r="H12" s="92">
        <f>Jun!F11</f>
        <v>0</v>
      </c>
      <c r="I12" s="94">
        <f t="shared" si="3"/>
        <v>0</v>
      </c>
      <c r="J12" s="92">
        <f>'Jully '!F11</f>
        <v>0</v>
      </c>
      <c r="K12" s="98">
        <v>0</v>
      </c>
      <c r="L12" s="98">
        <v>0</v>
      </c>
      <c r="M12" s="95">
        <f t="shared" si="4"/>
        <v>0</v>
      </c>
      <c r="N12" s="92">
        <f>'Oct '!F11</f>
        <v>0</v>
      </c>
      <c r="O12" s="92">
        <f>Nov!F11</f>
        <v>0</v>
      </c>
      <c r="P12" s="92">
        <f>Dec!F11</f>
        <v>0</v>
      </c>
      <c r="Q12" s="96">
        <f t="shared" si="5"/>
        <v>0</v>
      </c>
      <c r="R12" s="92">
        <f>Jan!F11</f>
        <v>0</v>
      </c>
      <c r="S12" s="92">
        <f>Feb!F11</f>
        <v>0</v>
      </c>
      <c r="T12" s="92">
        <f>Mar!F11</f>
        <v>0</v>
      </c>
      <c r="U12" s="92">
        <f t="shared" si="6"/>
        <v>0</v>
      </c>
      <c r="V12" s="94">
        <f t="shared" si="7"/>
        <v>0</v>
      </c>
      <c r="W12" s="92">
        <f>April!G11</f>
        <v>0</v>
      </c>
      <c r="X12" s="92">
        <f>'May '!G11</f>
        <v>0</v>
      </c>
      <c r="Y12" s="92">
        <f>Jun!G191</f>
        <v>0</v>
      </c>
      <c r="Z12" s="92">
        <f t="shared" si="8"/>
        <v>0</v>
      </c>
      <c r="AA12" s="92">
        <v>0</v>
      </c>
      <c r="AB12" s="92">
        <v>0</v>
      </c>
      <c r="AC12" s="92">
        <v>0</v>
      </c>
      <c r="AD12" s="92">
        <f t="shared" si="9"/>
        <v>0</v>
      </c>
      <c r="AE12" s="92">
        <v>0</v>
      </c>
      <c r="AF12" s="92">
        <v>0</v>
      </c>
      <c r="AG12" s="92">
        <v>0</v>
      </c>
      <c r="AH12" s="92">
        <f t="shared" si="10"/>
        <v>0</v>
      </c>
      <c r="AI12" s="92">
        <v>0</v>
      </c>
      <c r="AJ12" s="92">
        <v>0</v>
      </c>
      <c r="AK12" s="92">
        <v>0</v>
      </c>
      <c r="AL12" s="92">
        <f t="shared" si="11"/>
        <v>0</v>
      </c>
      <c r="AM12" s="92">
        <f t="shared" si="0"/>
        <v>0</v>
      </c>
      <c r="AN12" s="92">
        <f t="shared" si="1"/>
        <v>37</v>
      </c>
      <c r="AO12" s="55"/>
    </row>
    <row r="13" spans="1:41">
      <c r="A13" s="92">
        <v>9</v>
      </c>
      <c r="B13" s="57" t="s">
        <v>34</v>
      </c>
      <c r="C13" s="92">
        <f>April!C12</f>
        <v>77</v>
      </c>
      <c r="D13" s="92">
        <v>9</v>
      </c>
      <c r="E13" s="92">
        <f t="shared" si="2"/>
        <v>86</v>
      </c>
      <c r="F13" s="92">
        <f>April!F12</f>
        <v>0</v>
      </c>
      <c r="G13" s="92">
        <f>'May '!F12</f>
        <v>0</v>
      </c>
      <c r="H13" s="92">
        <f>Jun!F12</f>
        <v>0</v>
      </c>
      <c r="I13" s="94">
        <f t="shared" si="3"/>
        <v>0</v>
      </c>
      <c r="J13" s="92">
        <f>'Jully '!F12</f>
        <v>0</v>
      </c>
      <c r="K13" s="98">
        <v>0</v>
      </c>
      <c r="L13" s="98">
        <v>0</v>
      </c>
      <c r="M13" s="95">
        <f t="shared" si="4"/>
        <v>0</v>
      </c>
      <c r="N13" s="92">
        <f>'Oct '!F12</f>
        <v>0</v>
      </c>
      <c r="O13" s="92">
        <f>Nov!F12</f>
        <v>0</v>
      </c>
      <c r="P13" s="92">
        <f>Dec!F12</f>
        <v>0</v>
      </c>
      <c r="Q13" s="96">
        <f t="shared" si="5"/>
        <v>0</v>
      </c>
      <c r="R13" s="92">
        <f>Jan!F12</f>
        <v>0</v>
      </c>
      <c r="S13" s="92">
        <f>Feb!F12</f>
        <v>0</v>
      </c>
      <c r="T13" s="92">
        <f>Mar!F12</f>
        <v>0</v>
      </c>
      <c r="U13" s="92">
        <f t="shared" si="6"/>
        <v>0</v>
      </c>
      <c r="V13" s="94">
        <f t="shared" si="7"/>
        <v>0</v>
      </c>
      <c r="W13" s="92">
        <f>April!G12</f>
        <v>0</v>
      </c>
      <c r="X13" s="92">
        <f>'May '!G12</f>
        <v>0</v>
      </c>
      <c r="Y13" s="92">
        <f>Jun!G192</f>
        <v>0</v>
      </c>
      <c r="Z13" s="92">
        <f t="shared" si="8"/>
        <v>0</v>
      </c>
      <c r="AA13" s="92">
        <v>0</v>
      </c>
      <c r="AB13" s="92">
        <v>0</v>
      </c>
      <c r="AC13" s="92">
        <v>0</v>
      </c>
      <c r="AD13" s="92">
        <f t="shared" si="9"/>
        <v>0</v>
      </c>
      <c r="AE13" s="92">
        <v>0</v>
      </c>
      <c r="AF13" s="92">
        <v>0</v>
      </c>
      <c r="AG13" s="92">
        <v>0</v>
      </c>
      <c r="AH13" s="92">
        <f t="shared" si="10"/>
        <v>0</v>
      </c>
      <c r="AI13" s="92">
        <v>0</v>
      </c>
      <c r="AJ13" s="92">
        <v>0</v>
      </c>
      <c r="AK13" s="92">
        <v>0</v>
      </c>
      <c r="AL13" s="92">
        <f t="shared" si="11"/>
        <v>0</v>
      </c>
      <c r="AM13" s="92">
        <f t="shared" si="0"/>
        <v>0</v>
      </c>
      <c r="AN13" s="92">
        <f t="shared" si="1"/>
        <v>86</v>
      </c>
      <c r="AO13" s="55"/>
    </row>
    <row r="14" spans="1:41">
      <c r="A14" s="92">
        <v>10</v>
      </c>
      <c r="B14" s="57" t="s">
        <v>70</v>
      </c>
      <c r="C14" s="92">
        <f>April!C13</f>
        <v>85</v>
      </c>
      <c r="D14" s="92">
        <v>0</v>
      </c>
      <c r="E14" s="92">
        <f t="shared" si="2"/>
        <v>85</v>
      </c>
      <c r="F14" s="92">
        <f>April!F13</f>
        <v>0</v>
      </c>
      <c r="G14" s="92">
        <f>'May '!F13</f>
        <v>0</v>
      </c>
      <c r="H14" s="92">
        <f>Jun!F13</f>
        <v>0</v>
      </c>
      <c r="I14" s="94">
        <f t="shared" si="3"/>
        <v>0</v>
      </c>
      <c r="J14" s="92">
        <f>'Jully '!F13</f>
        <v>0</v>
      </c>
      <c r="K14" s="98">
        <v>0</v>
      </c>
      <c r="L14" s="98">
        <v>0</v>
      </c>
      <c r="M14" s="95">
        <f t="shared" si="4"/>
        <v>0</v>
      </c>
      <c r="N14" s="92">
        <f>'Oct '!F13</f>
        <v>0</v>
      </c>
      <c r="O14" s="92">
        <f>Nov!F13</f>
        <v>0</v>
      </c>
      <c r="P14" s="92">
        <f>Dec!F13</f>
        <v>0</v>
      </c>
      <c r="Q14" s="96">
        <f t="shared" si="5"/>
        <v>0</v>
      </c>
      <c r="R14" s="92">
        <f>Jan!F13</f>
        <v>0</v>
      </c>
      <c r="S14" s="92">
        <f>Feb!F13</f>
        <v>0</v>
      </c>
      <c r="T14" s="92">
        <f>Mar!F13</f>
        <v>0</v>
      </c>
      <c r="U14" s="92">
        <f t="shared" si="6"/>
        <v>0</v>
      </c>
      <c r="V14" s="94">
        <f t="shared" si="7"/>
        <v>0</v>
      </c>
      <c r="W14" s="92">
        <f>April!G13</f>
        <v>0</v>
      </c>
      <c r="X14" s="92">
        <f>'May '!G13</f>
        <v>0</v>
      </c>
      <c r="Y14" s="92">
        <f>Jun!G193</f>
        <v>0</v>
      </c>
      <c r="Z14" s="92">
        <f t="shared" si="8"/>
        <v>0</v>
      </c>
      <c r="AA14" s="92">
        <v>0</v>
      </c>
      <c r="AB14" s="92">
        <v>0</v>
      </c>
      <c r="AC14" s="92">
        <v>0</v>
      </c>
      <c r="AD14" s="92">
        <f t="shared" si="9"/>
        <v>0</v>
      </c>
      <c r="AE14" s="92">
        <v>0</v>
      </c>
      <c r="AF14" s="92">
        <v>0</v>
      </c>
      <c r="AG14" s="92">
        <v>0</v>
      </c>
      <c r="AH14" s="92">
        <f t="shared" si="10"/>
        <v>0</v>
      </c>
      <c r="AI14" s="92">
        <v>0</v>
      </c>
      <c r="AJ14" s="92">
        <v>0</v>
      </c>
      <c r="AK14" s="92">
        <v>0</v>
      </c>
      <c r="AL14" s="92">
        <f t="shared" si="11"/>
        <v>0</v>
      </c>
      <c r="AM14" s="92">
        <f t="shared" si="0"/>
        <v>0</v>
      </c>
      <c r="AN14" s="92">
        <f t="shared" si="1"/>
        <v>85</v>
      </c>
      <c r="AO14" s="55"/>
    </row>
    <row r="15" spans="1:41">
      <c r="A15" s="92">
        <v>11</v>
      </c>
      <c r="B15" s="57" t="s">
        <v>35</v>
      </c>
      <c r="C15" s="92">
        <f>April!C14</f>
        <v>29</v>
      </c>
      <c r="D15" s="92">
        <v>9</v>
      </c>
      <c r="E15" s="92">
        <f t="shared" si="2"/>
        <v>38</v>
      </c>
      <c r="F15" s="92">
        <f>April!F14</f>
        <v>0</v>
      </c>
      <c r="G15" s="92">
        <f>'May '!F14</f>
        <v>0</v>
      </c>
      <c r="H15" s="92">
        <f>Jun!F14</f>
        <v>0</v>
      </c>
      <c r="I15" s="94">
        <f t="shared" si="3"/>
        <v>0</v>
      </c>
      <c r="J15" s="92">
        <f>'Jully '!F14</f>
        <v>0</v>
      </c>
      <c r="K15" s="98">
        <v>0</v>
      </c>
      <c r="L15" s="98">
        <v>0</v>
      </c>
      <c r="M15" s="95">
        <f t="shared" si="4"/>
        <v>0</v>
      </c>
      <c r="N15" s="92">
        <f>'Oct '!F14</f>
        <v>0</v>
      </c>
      <c r="O15" s="92">
        <f>Nov!F14</f>
        <v>0</v>
      </c>
      <c r="P15" s="92">
        <f>Dec!F14</f>
        <v>0</v>
      </c>
      <c r="Q15" s="96">
        <f t="shared" si="5"/>
        <v>0</v>
      </c>
      <c r="R15" s="92">
        <f>Jan!F14</f>
        <v>0</v>
      </c>
      <c r="S15" s="92">
        <f>Feb!F14</f>
        <v>0</v>
      </c>
      <c r="T15" s="92">
        <f>Mar!F14</f>
        <v>0</v>
      </c>
      <c r="U15" s="92">
        <f t="shared" si="6"/>
        <v>0</v>
      </c>
      <c r="V15" s="94">
        <f t="shared" si="7"/>
        <v>0</v>
      </c>
      <c r="W15" s="92">
        <f>April!G14</f>
        <v>0</v>
      </c>
      <c r="X15" s="92">
        <f>'May '!G14</f>
        <v>0</v>
      </c>
      <c r="Y15" s="92">
        <f>Jun!G194</f>
        <v>0</v>
      </c>
      <c r="Z15" s="92">
        <f t="shared" si="8"/>
        <v>0</v>
      </c>
      <c r="AA15" s="92">
        <v>0</v>
      </c>
      <c r="AB15" s="92">
        <v>0</v>
      </c>
      <c r="AC15" s="92">
        <v>0</v>
      </c>
      <c r="AD15" s="92">
        <f t="shared" si="9"/>
        <v>0</v>
      </c>
      <c r="AE15" s="92">
        <v>0</v>
      </c>
      <c r="AF15" s="92">
        <v>0</v>
      </c>
      <c r="AG15" s="92">
        <v>0</v>
      </c>
      <c r="AH15" s="92">
        <f t="shared" si="10"/>
        <v>0</v>
      </c>
      <c r="AI15" s="92">
        <v>0</v>
      </c>
      <c r="AJ15" s="92">
        <v>0</v>
      </c>
      <c r="AK15" s="92">
        <v>0</v>
      </c>
      <c r="AL15" s="92">
        <f t="shared" si="11"/>
        <v>0</v>
      </c>
      <c r="AM15" s="92">
        <f t="shared" si="0"/>
        <v>0</v>
      </c>
      <c r="AN15" s="92">
        <f t="shared" si="1"/>
        <v>38</v>
      </c>
      <c r="AO15" s="55"/>
    </row>
    <row r="16" spans="1:41">
      <c r="A16" s="92">
        <v>12</v>
      </c>
      <c r="B16" s="57" t="s">
        <v>36</v>
      </c>
      <c r="C16" s="92">
        <f>April!C15</f>
        <v>79</v>
      </c>
      <c r="D16" s="92">
        <v>15</v>
      </c>
      <c r="E16" s="92">
        <f t="shared" si="2"/>
        <v>94</v>
      </c>
      <c r="F16" s="92">
        <f>April!F15</f>
        <v>0</v>
      </c>
      <c r="G16" s="92">
        <f>'May '!F15</f>
        <v>0</v>
      </c>
      <c r="H16" s="92">
        <f>Jun!F15</f>
        <v>0</v>
      </c>
      <c r="I16" s="94">
        <f t="shared" si="3"/>
        <v>0</v>
      </c>
      <c r="J16" s="92">
        <f>'Jully '!F15</f>
        <v>0</v>
      </c>
      <c r="K16" s="98">
        <v>0</v>
      </c>
      <c r="L16" s="98">
        <v>0</v>
      </c>
      <c r="M16" s="95">
        <f t="shared" si="4"/>
        <v>0</v>
      </c>
      <c r="N16" s="92">
        <f>'Oct '!F15</f>
        <v>0</v>
      </c>
      <c r="O16" s="92">
        <f>Nov!F15</f>
        <v>0</v>
      </c>
      <c r="P16" s="92">
        <f>Dec!F15</f>
        <v>0</v>
      </c>
      <c r="Q16" s="96">
        <f t="shared" si="5"/>
        <v>0</v>
      </c>
      <c r="R16" s="92">
        <f>Jan!F15</f>
        <v>0</v>
      </c>
      <c r="S16" s="92">
        <f>Feb!F15</f>
        <v>0</v>
      </c>
      <c r="T16" s="92">
        <f>Mar!F15</f>
        <v>0</v>
      </c>
      <c r="U16" s="92">
        <f t="shared" si="6"/>
        <v>0</v>
      </c>
      <c r="V16" s="94">
        <f t="shared" si="7"/>
        <v>0</v>
      </c>
      <c r="W16" s="92">
        <f>April!G15</f>
        <v>0</v>
      </c>
      <c r="X16" s="92">
        <f>'May '!G15</f>
        <v>0</v>
      </c>
      <c r="Y16" s="92">
        <f>Jun!G195</f>
        <v>0</v>
      </c>
      <c r="Z16" s="92">
        <f t="shared" si="8"/>
        <v>0</v>
      </c>
      <c r="AA16" s="92">
        <v>0</v>
      </c>
      <c r="AB16" s="92">
        <v>0</v>
      </c>
      <c r="AC16" s="92">
        <v>0</v>
      </c>
      <c r="AD16" s="92">
        <f t="shared" si="9"/>
        <v>0</v>
      </c>
      <c r="AE16" s="92">
        <v>0</v>
      </c>
      <c r="AF16" s="92">
        <v>0</v>
      </c>
      <c r="AG16" s="92">
        <v>0</v>
      </c>
      <c r="AH16" s="92">
        <f t="shared" si="10"/>
        <v>0</v>
      </c>
      <c r="AI16" s="92">
        <v>0</v>
      </c>
      <c r="AJ16" s="92">
        <v>0</v>
      </c>
      <c r="AK16" s="92">
        <v>0</v>
      </c>
      <c r="AL16" s="92">
        <f t="shared" si="11"/>
        <v>0</v>
      </c>
      <c r="AM16" s="92">
        <f t="shared" si="0"/>
        <v>0</v>
      </c>
      <c r="AN16" s="92">
        <f t="shared" si="1"/>
        <v>94</v>
      </c>
      <c r="AO16" s="55"/>
    </row>
    <row r="17" spans="1:41" ht="29.25" customHeight="1">
      <c r="A17" s="57"/>
      <c r="B17" s="60" t="s">
        <v>13</v>
      </c>
      <c r="C17" s="92">
        <f>April!C16</f>
        <v>1057</v>
      </c>
      <c r="D17" s="92">
        <f>April!D16</f>
        <v>112</v>
      </c>
      <c r="E17" s="92">
        <f>April!E16</f>
        <v>1169</v>
      </c>
      <c r="F17" s="92">
        <f>April!F16</f>
        <v>0</v>
      </c>
      <c r="G17" s="92">
        <f>'May '!F16</f>
        <v>0</v>
      </c>
      <c r="H17" s="92">
        <f>Jun!F16</f>
        <v>0</v>
      </c>
      <c r="I17" s="94">
        <f t="shared" si="3"/>
        <v>0</v>
      </c>
      <c r="J17" s="92">
        <f>'Jully '!F16</f>
        <v>0</v>
      </c>
      <c r="K17" s="98">
        <v>0</v>
      </c>
      <c r="L17" s="98">
        <v>0</v>
      </c>
      <c r="M17" s="95">
        <f t="shared" si="4"/>
        <v>0</v>
      </c>
      <c r="N17" s="92">
        <f>'Oct '!F16</f>
        <v>0</v>
      </c>
      <c r="O17" s="92">
        <f>Nov!F16</f>
        <v>0</v>
      </c>
      <c r="P17" s="92">
        <f>Dec!F16</f>
        <v>0</v>
      </c>
      <c r="Q17" s="96">
        <f t="shared" si="5"/>
        <v>0</v>
      </c>
      <c r="R17" s="92">
        <f>Jan!F16</f>
        <v>0</v>
      </c>
      <c r="S17" s="92">
        <f>Feb!F16</f>
        <v>0</v>
      </c>
      <c r="T17" s="92">
        <f>Mar!F16</f>
        <v>0</v>
      </c>
      <c r="U17" s="92">
        <f t="shared" si="6"/>
        <v>0</v>
      </c>
      <c r="V17" s="94">
        <f t="shared" si="7"/>
        <v>0</v>
      </c>
      <c r="W17" s="92">
        <f>April!G16</f>
        <v>0</v>
      </c>
      <c r="X17" s="92">
        <f>'May '!G16</f>
        <v>0</v>
      </c>
      <c r="Y17" s="92">
        <f>Jun!G196</f>
        <v>0</v>
      </c>
      <c r="Z17" s="92">
        <f t="shared" si="8"/>
        <v>0</v>
      </c>
      <c r="AA17" s="99">
        <f t="shared" ref="AA17:AK17" si="12">SUM(AA5:AA16)</f>
        <v>0</v>
      </c>
      <c r="AB17" s="99">
        <f t="shared" si="12"/>
        <v>0</v>
      </c>
      <c r="AC17" s="99">
        <f t="shared" si="12"/>
        <v>0</v>
      </c>
      <c r="AD17" s="92">
        <f t="shared" si="9"/>
        <v>0</v>
      </c>
      <c r="AE17" s="99">
        <f t="shared" si="12"/>
        <v>0</v>
      </c>
      <c r="AF17" s="99">
        <f t="shared" si="12"/>
        <v>0</v>
      </c>
      <c r="AG17" s="99">
        <f t="shared" si="12"/>
        <v>0</v>
      </c>
      <c r="AH17" s="92">
        <f t="shared" si="10"/>
        <v>0</v>
      </c>
      <c r="AI17" s="99">
        <f t="shared" si="12"/>
        <v>0</v>
      </c>
      <c r="AJ17" s="99">
        <f t="shared" si="12"/>
        <v>0</v>
      </c>
      <c r="AK17" s="99">
        <f t="shared" si="12"/>
        <v>0</v>
      </c>
      <c r="AL17" s="92">
        <f t="shared" si="11"/>
        <v>0</v>
      </c>
      <c r="AM17" s="92">
        <f t="shared" si="0"/>
        <v>0</v>
      </c>
      <c r="AN17" s="92">
        <f t="shared" si="1"/>
        <v>1169</v>
      </c>
      <c r="AO17" s="55"/>
    </row>
    <row r="20" spans="1:41">
      <c r="X20" s="103"/>
      <c r="Y20" s="103"/>
      <c r="Z20" s="103"/>
      <c r="AA20" s="103"/>
      <c r="AB20" s="103"/>
      <c r="AC20" s="103"/>
      <c r="AD20" s="103"/>
      <c r="AE20" s="103"/>
      <c r="AG20" s="103"/>
      <c r="AH20" s="103"/>
      <c r="AI20" s="103"/>
      <c r="AJ20" s="103"/>
      <c r="AK20" s="103"/>
      <c r="AL20" s="103"/>
      <c r="AM20" s="103"/>
      <c r="AN20" s="103"/>
    </row>
    <row r="21" spans="1:41"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</row>
    <row r="22" spans="1:41">
      <c r="A22" s="168" t="s">
        <v>106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93"/>
    </row>
    <row r="23" spans="1:41">
      <c r="A23" s="169" t="str">
        <f>A2</f>
        <v>†.Îú.</v>
      </c>
      <c r="B23" s="169" t="s">
        <v>68</v>
      </c>
      <c r="C23" s="169" t="str">
        <f>C2</f>
        <v>×¤ü­ÖÖÓú 01 ‹×¯ÖÏ»Ö 2016 ¸üÖê•Öß ¯ÖÏ»ÖÓ×²ÖŸÖ ¯Ö×¸ü“”êû¤ü (2013-14)</v>
      </c>
      <c r="D23" s="169" t="str">
        <f>D2</f>
        <v>­Ö¾Öß­Ö †Ö»Öê»Öê ¯Ö×¸ü“”êû¤ü</v>
      </c>
      <c r="E23" s="170" t="str">
        <f>E2</f>
        <v>‹ãúÖ ¯ÖÏ»ÖÓ×²ÖŸÖ ¯Ö×¸ü“”êû¤ü</v>
      </c>
      <c r="F23" s="169" t="str">
        <f>F2</f>
        <v xml:space="preserve">†­Öã¯ÖÖ»Ö­Ö ÃÖÖ¤ü¸ü êú»Öê»Öê ¯Ö×¸ü“”êû¤ü 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 t="str">
        <f>W2</f>
        <v>´ÖÖÆêü¾ÖÖ¸ü ×­ÖúÖ»Öß úÖœü»Öê»Öê ¯Ö×¸ü“”êû¤ü</v>
      </c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70" t="str">
        <f>AN2</f>
        <v>´ÖÖÆêü ´ÖÖ“ÖÔü 2017 †Öê¸ü ¯ÖÏ»ÖÓ×²ÖŸÖ ¯Ö×¸ü“”êû¤ü</v>
      </c>
      <c r="AO23" s="55"/>
    </row>
    <row r="24" spans="1:41" ht="54" customHeight="1">
      <c r="A24" s="169"/>
      <c r="B24" s="169"/>
      <c r="C24" s="169"/>
      <c r="D24" s="169"/>
      <c r="E24" s="170"/>
      <c r="F24" s="58" t="str">
        <f t="shared" ref="F24:V24" si="13">F3</f>
        <v>‹×¯ÖÏ»Ö</v>
      </c>
      <c r="G24" s="58" t="str">
        <f t="shared" si="13"/>
        <v>´Öê</v>
      </c>
      <c r="H24" s="58" t="str">
        <f t="shared" si="13"/>
        <v>•Öã­Ö</v>
      </c>
      <c r="I24" s="66" t="s">
        <v>111</v>
      </c>
      <c r="J24" s="58" t="str">
        <f t="shared" si="13"/>
        <v>•Öã»Öî</v>
      </c>
      <c r="K24" s="58" t="str">
        <f t="shared" si="13"/>
        <v>†ÖòÖÂ™ü</v>
      </c>
      <c r="L24" s="58" t="str">
        <f t="shared" si="13"/>
        <v>ÃÖ¯™êü</v>
      </c>
      <c r="M24" s="68" t="s">
        <v>112</v>
      </c>
      <c r="N24" s="58" t="str">
        <f t="shared" si="13"/>
        <v>†ÖòŒ™üÖê</v>
      </c>
      <c r="O24" s="58" t="str">
        <f t="shared" si="13"/>
        <v>­ÖÖê¾Æêü</v>
      </c>
      <c r="P24" s="58" t="str">
        <f t="shared" si="13"/>
        <v>×›üÃÖê</v>
      </c>
      <c r="Q24" s="67" t="s">
        <v>113</v>
      </c>
      <c r="R24" s="58" t="str">
        <f t="shared" si="13"/>
        <v>•ÖÖ­Öê</v>
      </c>
      <c r="S24" s="58" t="str">
        <f t="shared" si="13"/>
        <v>±êú¾ÖÎã</v>
      </c>
      <c r="T24" s="58" t="str">
        <f t="shared" si="13"/>
        <v>´ÖÖ“ÖÔ</v>
      </c>
      <c r="U24" s="58" t="s">
        <v>114</v>
      </c>
      <c r="V24" s="66" t="str">
        <f t="shared" si="13"/>
        <v>‹ãúÖ</v>
      </c>
      <c r="W24" s="58" t="str">
        <f>W3</f>
        <v>‹×¯ÖÏ»Ö</v>
      </c>
      <c r="X24" s="58" t="str">
        <f t="shared" ref="X24:AM24" si="14">X3</f>
        <v>´Öê</v>
      </c>
      <c r="Y24" s="58" t="str">
        <f t="shared" si="14"/>
        <v>•Öã­Ö</v>
      </c>
      <c r="Z24" s="58" t="s">
        <v>111</v>
      </c>
      <c r="AA24" s="58" t="str">
        <f t="shared" si="14"/>
        <v>•Öã»Öî</v>
      </c>
      <c r="AB24" s="58" t="str">
        <f t="shared" si="14"/>
        <v>†ÖòÖÂ™ü</v>
      </c>
      <c r="AC24" s="58" t="str">
        <f t="shared" si="14"/>
        <v>ÃÖ¯™êü</v>
      </c>
      <c r="AD24" s="58" t="s">
        <v>112</v>
      </c>
      <c r="AE24" s="58" t="str">
        <f t="shared" si="14"/>
        <v>†ÖòŒ™üÖê</v>
      </c>
      <c r="AF24" s="58" t="str">
        <f t="shared" si="14"/>
        <v>­ÖÖê¾Æêü</v>
      </c>
      <c r="AG24" s="58" t="str">
        <f t="shared" si="14"/>
        <v>×›üÃÖê</v>
      </c>
      <c r="AH24" s="58" t="s">
        <v>113</v>
      </c>
      <c r="AI24" s="58" t="str">
        <f t="shared" si="14"/>
        <v>•ÖÖ­Öê</v>
      </c>
      <c r="AJ24" s="58" t="str">
        <f t="shared" si="14"/>
        <v>±êú¾ÖÎã</v>
      </c>
      <c r="AK24" s="58" t="str">
        <f t="shared" si="14"/>
        <v>´ÖÖ“ÖÔ</v>
      </c>
      <c r="AL24" s="58" t="s">
        <v>114</v>
      </c>
      <c r="AM24" s="58" t="str">
        <f t="shared" si="14"/>
        <v>‹ãúÖ</v>
      </c>
      <c r="AN24" s="170"/>
      <c r="AO24" s="55"/>
    </row>
    <row r="25" spans="1:41" ht="27" customHeight="1">
      <c r="A25" s="92">
        <f>A4</f>
        <v>1</v>
      </c>
      <c r="B25" s="92">
        <f>B4</f>
        <v>2</v>
      </c>
      <c r="C25" s="92">
        <v>3</v>
      </c>
      <c r="D25" s="92">
        <v>4</v>
      </c>
      <c r="E25" s="92">
        <v>5</v>
      </c>
      <c r="F25" s="92">
        <v>6</v>
      </c>
      <c r="G25" s="92">
        <f t="shared" ref="G25:AN25" si="15">G4</f>
        <v>7</v>
      </c>
      <c r="H25" s="92">
        <f t="shared" si="15"/>
        <v>8</v>
      </c>
      <c r="I25" s="94">
        <f t="shared" si="15"/>
        <v>9</v>
      </c>
      <c r="J25" s="92">
        <f t="shared" si="15"/>
        <v>10</v>
      </c>
      <c r="K25" s="92">
        <f t="shared" si="15"/>
        <v>11</v>
      </c>
      <c r="L25" s="92">
        <f t="shared" si="15"/>
        <v>12</v>
      </c>
      <c r="M25" s="95">
        <f t="shared" si="15"/>
        <v>13</v>
      </c>
      <c r="N25" s="92">
        <f t="shared" si="15"/>
        <v>14</v>
      </c>
      <c r="O25" s="92">
        <f t="shared" si="15"/>
        <v>15</v>
      </c>
      <c r="P25" s="92">
        <f t="shared" si="15"/>
        <v>16</v>
      </c>
      <c r="Q25" s="96">
        <f t="shared" si="15"/>
        <v>17</v>
      </c>
      <c r="R25" s="92">
        <f t="shared" si="15"/>
        <v>18</v>
      </c>
      <c r="S25" s="92">
        <f t="shared" si="15"/>
        <v>19</v>
      </c>
      <c r="T25" s="92">
        <f t="shared" si="15"/>
        <v>20</v>
      </c>
      <c r="U25" s="92">
        <f t="shared" si="15"/>
        <v>21</v>
      </c>
      <c r="V25" s="94">
        <f t="shared" si="15"/>
        <v>22</v>
      </c>
      <c r="W25" s="92">
        <f t="shared" si="15"/>
        <v>23</v>
      </c>
      <c r="X25" s="92">
        <f t="shared" si="15"/>
        <v>24</v>
      </c>
      <c r="Y25" s="92">
        <f t="shared" si="15"/>
        <v>25</v>
      </c>
      <c r="Z25" s="92">
        <f t="shared" si="15"/>
        <v>26</v>
      </c>
      <c r="AA25" s="92">
        <f t="shared" si="15"/>
        <v>27</v>
      </c>
      <c r="AB25" s="92">
        <f t="shared" si="15"/>
        <v>28</v>
      </c>
      <c r="AC25" s="92">
        <f t="shared" si="15"/>
        <v>29</v>
      </c>
      <c r="AD25" s="92">
        <f t="shared" si="15"/>
        <v>30</v>
      </c>
      <c r="AE25" s="92">
        <f t="shared" si="15"/>
        <v>31</v>
      </c>
      <c r="AF25" s="92">
        <f t="shared" si="15"/>
        <v>32</v>
      </c>
      <c r="AG25" s="92">
        <f t="shared" si="15"/>
        <v>33</v>
      </c>
      <c r="AH25" s="92">
        <f t="shared" si="15"/>
        <v>34</v>
      </c>
      <c r="AI25" s="92">
        <f t="shared" si="15"/>
        <v>35</v>
      </c>
      <c r="AJ25" s="92">
        <f t="shared" si="15"/>
        <v>36</v>
      </c>
      <c r="AK25" s="92">
        <f t="shared" si="15"/>
        <v>37</v>
      </c>
      <c r="AL25" s="92">
        <f t="shared" si="15"/>
        <v>38</v>
      </c>
      <c r="AM25" s="92">
        <f t="shared" si="15"/>
        <v>39</v>
      </c>
      <c r="AN25" s="92">
        <f t="shared" si="15"/>
        <v>40</v>
      </c>
      <c r="AO25" s="55"/>
    </row>
    <row r="26" spans="1:41">
      <c r="A26" s="92">
        <v>1</v>
      </c>
      <c r="B26" s="57" t="s">
        <v>2</v>
      </c>
      <c r="C26" s="92">
        <f>April!C24</f>
        <v>71</v>
      </c>
      <c r="D26" s="92">
        <v>7</v>
      </c>
      <c r="E26" s="92">
        <f>SUM(C26:D26)</f>
        <v>78</v>
      </c>
      <c r="F26" s="92">
        <f>April!F24</f>
        <v>0</v>
      </c>
      <c r="G26" s="92">
        <f>'May '!F24</f>
        <v>0</v>
      </c>
      <c r="H26" s="92">
        <f>Jun!F24</f>
        <v>0</v>
      </c>
      <c r="I26" s="94">
        <f t="shared" ref="I26:I37" si="16">SUM(F26:H26)</f>
        <v>0</v>
      </c>
      <c r="J26" s="92">
        <f>'Jully '!F24</f>
        <v>0</v>
      </c>
      <c r="K26" s="92">
        <f>Aug!F78</f>
        <v>0</v>
      </c>
      <c r="L26" s="92">
        <f>'Sept '!F24</f>
        <v>0</v>
      </c>
      <c r="M26" s="95">
        <f>SUM(J26:L26)</f>
        <v>0</v>
      </c>
      <c r="N26" s="92">
        <f>'Oct '!F24</f>
        <v>0</v>
      </c>
      <c r="O26" s="92">
        <f>Nov!F24</f>
        <v>0</v>
      </c>
      <c r="P26" s="92">
        <f>Dec!F24</f>
        <v>0</v>
      </c>
      <c r="Q26" s="96">
        <f>SUM(N26:P26)</f>
        <v>0</v>
      </c>
      <c r="R26" s="92">
        <f>Jan!F24</f>
        <v>0</v>
      </c>
      <c r="S26" s="92">
        <f>Feb!F24</f>
        <v>0</v>
      </c>
      <c r="T26" s="92">
        <f>Mar!F24</f>
        <v>0</v>
      </c>
      <c r="U26" s="92">
        <f>SUM(R26:T26)</f>
        <v>0</v>
      </c>
      <c r="V26" s="94">
        <f t="shared" ref="V26:V37" si="17">I26+M26+Q26+U26</f>
        <v>0</v>
      </c>
      <c r="W26" s="92">
        <f>April!G24</f>
        <v>0</v>
      </c>
      <c r="X26" s="92">
        <f>'May '!G24</f>
        <v>0</v>
      </c>
      <c r="Y26" s="92">
        <f>Jun!G24</f>
        <v>0</v>
      </c>
      <c r="Z26" s="92">
        <f>SUM(W26:Y26)</f>
        <v>0</v>
      </c>
      <c r="AA26" s="92">
        <v>0</v>
      </c>
      <c r="AB26" s="92">
        <v>0</v>
      </c>
      <c r="AC26" s="92">
        <v>0</v>
      </c>
      <c r="AD26" s="92">
        <f>SUM(AA26:AC26)</f>
        <v>0</v>
      </c>
      <c r="AE26" s="92">
        <v>0</v>
      </c>
      <c r="AF26" s="92">
        <v>0</v>
      </c>
      <c r="AG26" s="92">
        <v>0</v>
      </c>
      <c r="AH26" s="92">
        <f>SUM(AE26:AG26)</f>
        <v>0</v>
      </c>
      <c r="AI26" s="92">
        <v>0</v>
      </c>
      <c r="AJ26" s="92">
        <v>0</v>
      </c>
      <c r="AK26" s="92">
        <v>0</v>
      </c>
      <c r="AL26" s="92">
        <f>SUM(AI26:AK26)</f>
        <v>0</v>
      </c>
      <c r="AM26" s="92">
        <f t="shared" ref="AM26:AM37" si="18">Z26+AD26+AH26+AL26</f>
        <v>0</v>
      </c>
      <c r="AN26" s="92">
        <f t="shared" ref="AN26:AN37" si="19">E26-AM26</f>
        <v>78</v>
      </c>
      <c r="AO26" s="55"/>
    </row>
    <row r="27" spans="1:41">
      <c r="A27" s="92">
        <v>2</v>
      </c>
      <c r="B27" s="57" t="s">
        <v>3</v>
      </c>
      <c r="C27" s="92">
        <f>April!C25</f>
        <v>68</v>
      </c>
      <c r="D27" s="92">
        <v>5</v>
      </c>
      <c r="E27" s="92">
        <f t="shared" ref="E27:E37" si="20">SUM(C27:D27)</f>
        <v>73</v>
      </c>
      <c r="F27" s="92">
        <f>April!F25</f>
        <v>0</v>
      </c>
      <c r="G27" s="92">
        <f>'May '!F25</f>
        <v>0</v>
      </c>
      <c r="H27" s="92">
        <f>Jun!F25</f>
        <v>0</v>
      </c>
      <c r="I27" s="94">
        <f t="shared" si="16"/>
        <v>0</v>
      </c>
      <c r="J27" s="92">
        <f>'Jully '!F25</f>
        <v>0</v>
      </c>
      <c r="K27" s="92">
        <f>Aug!F79</f>
        <v>0</v>
      </c>
      <c r="L27" s="92">
        <f>'Sept '!F25</f>
        <v>0</v>
      </c>
      <c r="M27" s="95">
        <f t="shared" ref="M27:M37" si="21">SUM(J27:L27)</f>
        <v>0</v>
      </c>
      <c r="N27" s="92">
        <f>'Oct '!F25</f>
        <v>0</v>
      </c>
      <c r="O27" s="92">
        <f>Nov!F25</f>
        <v>0</v>
      </c>
      <c r="P27" s="92">
        <f>Dec!F25</f>
        <v>0</v>
      </c>
      <c r="Q27" s="96">
        <f t="shared" ref="Q27:Q37" si="22">SUM(N27:P27)</f>
        <v>0</v>
      </c>
      <c r="R27" s="92">
        <f>Jan!F25</f>
        <v>0</v>
      </c>
      <c r="S27" s="92">
        <f>Feb!F25</f>
        <v>0</v>
      </c>
      <c r="T27" s="92">
        <f>Mar!F25</f>
        <v>0</v>
      </c>
      <c r="U27" s="92">
        <f t="shared" ref="U27:U37" si="23">SUM(R27:T27)</f>
        <v>0</v>
      </c>
      <c r="V27" s="94">
        <f t="shared" si="17"/>
        <v>0</v>
      </c>
      <c r="W27" s="92">
        <f>April!G25</f>
        <v>0</v>
      </c>
      <c r="X27" s="92">
        <f>'May '!G25</f>
        <v>0</v>
      </c>
      <c r="Y27" s="92">
        <f>Jun!G25</f>
        <v>0</v>
      </c>
      <c r="Z27" s="92">
        <f t="shared" ref="Z27:Z37" si="24">SUM(W27:Y27)</f>
        <v>0</v>
      </c>
      <c r="AA27" s="92">
        <v>0</v>
      </c>
      <c r="AB27" s="92">
        <v>0</v>
      </c>
      <c r="AC27" s="92">
        <v>0</v>
      </c>
      <c r="AD27" s="92">
        <f t="shared" ref="AD27:AD37" si="25">SUM(AA27:AC27)</f>
        <v>0</v>
      </c>
      <c r="AE27" s="92">
        <v>0</v>
      </c>
      <c r="AF27" s="92">
        <v>0</v>
      </c>
      <c r="AG27" s="92">
        <v>0</v>
      </c>
      <c r="AH27" s="92">
        <f t="shared" ref="AH27:AH37" si="26">SUM(AE27:AG27)</f>
        <v>0</v>
      </c>
      <c r="AI27" s="92">
        <v>0</v>
      </c>
      <c r="AJ27" s="92">
        <v>0</v>
      </c>
      <c r="AK27" s="92">
        <v>0</v>
      </c>
      <c r="AL27" s="92">
        <f t="shared" ref="AL27:AL37" si="27">SUM(AI27:AK27)</f>
        <v>0</v>
      </c>
      <c r="AM27" s="92">
        <f t="shared" si="18"/>
        <v>0</v>
      </c>
      <c r="AN27" s="92">
        <f t="shared" si="19"/>
        <v>73</v>
      </c>
      <c r="AO27" s="55"/>
    </row>
    <row r="28" spans="1:41">
      <c r="A28" s="92">
        <v>3</v>
      </c>
      <c r="B28" s="57" t="s">
        <v>4</v>
      </c>
      <c r="C28" s="92">
        <f>April!C26</f>
        <v>53</v>
      </c>
      <c r="D28" s="92">
        <v>3</v>
      </c>
      <c r="E28" s="92">
        <f t="shared" si="20"/>
        <v>56</v>
      </c>
      <c r="F28" s="92">
        <f>April!F26</f>
        <v>0</v>
      </c>
      <c r="G28" s="92">
        <f>'May '!F26</f>
        <v>0</v>
      </c>
      <c r="H28" s="92">
        <f>Jun!F26</f>
        <v>0</v>
      </c>
      <c r="I28" s="94">
        <f t="shared" si="16"/>
        <v>0</v>
      </c>
      <c r="J28" s="92">
        <f>'Jully '!F26</f>
        <v>0</v>
      </c>
      <c r="K28" s="92">
        <f>Aug!F80</f>
        <v>0</v>
      </c>
      <c r="L28" s="92">
        <f>'Sept '!F26</f>
        <v>0</v>
      </c>
      <c r="M28" s="95">
        <f t="shared" si="21"/>
        <v>0</v>
      </c>
      <c r="N28" s="92">
        <f>'Oct '!F26</f>
        <v>0</v>
      </c>
      <c r="O28" s="92">
        <f>Nov!F26</f>
        <v>0</v>
      </c>
      <c r="P28" s="92">
        <f>Dec!F26</f>
        <v>0</v>
      </c>
      <c r="Q28" s="96">
        <f t="shared" si="22"/>
        <v>0</v>
      </c>
      <c r="R28" s="92">
        <f>Jan!F26</f>
        <v>0</v>
      </c>
      <c r="S28" s="92">
        <f>Feb!F26</f>
        <v>0</v>
      </c>
      <c r="T28" s="92">
        <f>Mar!F26</f>
        <v>0</v>
      </c>
      <c r="U28" s="92">
        <f t="shared" si="23"/>
        <v>0</v>
      </c>
      <c r="V28" s="94">
        <f t="shared" si="17"/>
        <v>0</v>
      </c>
      <c r="W28" s="92">
        <f>April!G26</f>
        <v>0</v>
      </c>
      <c r="X28" s="92">
        <f>'May '!G26</f>
        <v>0</v>
      </c>
      <c r="Y28" s="92">
        <f>Jun!G26</f>
        <v>0</v>
      </c>
      <c r="Z28" s="92">
        <f t="shared" si="24"/>
        <v>0</v>
      </c>
      <c r="AA28" s="92">
        <v>0</v>
      </c>
      <c r="AB28" s="92">
        <v>0</v>
      </c>
      <c r="AC28" s="92">
        <v>0</v>
      </c>
      <c r="AD28" s="92">
        <f t="shared" si="25"/>
        <v>0</v>
      </c>
      <c r="AE28" s="92">
        <v>0</v>
      </c>
      <c r="AF28" s="92">
        <v>0</v>
      </c>
      <c r="AG28" s="92">
        <v>0</v>
      </c>
      <c r="AH28" s="92">
        <f t="shared" si="26"/>
        <v>0</v>
      </c>
      <c r="AI28" s="92">
        <v>0</v>
      </c>
      <c r="AJ28" s="92">
        <v>0</v>
      </c>
      <c r="AK28" s="92">
        <v>0</v>
      </c>
      <c r="AL28" s="92">
        <f t="shared" si="27"/>
        <v>0</v>
      </c>
      <c r="AM28" s="92">
        <f t="shared" si="18"/>
        <v>0</v>
      </c>
      <c r="AN28" s="92">
        <f t="shared" si="19"/>
        <v>56</v>
      </c>
      <c r="AO28" s="55"/>
    </row>
    <row r="29" spans="1:41">
      <c r="A29" s="92">
        <v>4</v>
      </c>
      <c r="B29" s="57" t="s">
        <v>5</v>
      </c>
      <c r="C29" s="92">
        <f>April!C27</f>
        <v>88</v>
      </c>
      <c r="D29" s="92">
        <v>2</v>
      </c>
      <c r="E29" s="92">
        <f t="shared" si="20"/>
        <v>90</v>
      </c>
      <c r="F29" s="92">
        <f>April!F27</f>
        <v>0</v>
      </c>
      <c r="G29" s="92">
        <f>'May '!F27</f>
        <v>0</v>
      </c>
      <c r="H29" s="92">
        <f>Jun!F27</f>
        <v>0</v>
      </c>
      <c r="I29" s="94">
        <f t="shared" si="16"/>
        <v>0</v>
      </c>
      <c r="J29" s="92">
        <f>'Jully '!F27</f>
        <v>0</v>
      </c>
      <c r="K29" s="92">
        <f>Aug!F81</f>
        <v>0</v>
      </c>
      <c r="L29" s="92">
        <f>'Sept '!F27</f>
        <v>0</v>
      </c>
      <c r="M29" s="95">
        <f t="shared" si="21"/>
        <v>0</v>
      </c>
      <c r="N29" s="92">
        <f>'Oct '!F27</f>
        <v>0</v>
      </c>
      <c r="O29" s="92">
        <f>Nov!F27</f>
        <v>0</v>
      </c>
      <c r="P29" s="92">
        <f>Dec!F27</f>
        <v>0</v>
      </c>
      <c r="Q29" s="96">
        <f t="shared" si="22"/>
        <v>0</v>
      </c>
      <c r="R29" s="92">
        <f>Jan!F27</f>
        <v>0</v>
      </c>
      <c r="S29" s="92">
        <f>Feb!F27</f>
        <v>0</v>
      </c>
      <c r="T29" s="92">
        <f>Mar!F27</f>
        <v>0</v>
      </c>
      <c r="U29" s="92">
        <f t="shared" si="23"/>
        <v>0</v>
      </c>
      <c r="V29" s="94">
        <f t="shared" si="17"/>
        <v>0</v>
      </c>
      <c r="W29" s="92">
        <f>April!G27</f>
        <v>0</v>
      </c>
      <c r="X29" s="92">
        <f>'May '!G27</f>
        <v>0</v>
      </c>
      <c r="Y29" s="92">
        <f>Jun!G27</f>
        <v>0</v>
      </c>
      <c r="Z29" s="92">
        <f t="shared" si="24"/>
        <v>0</v>
      </c>
      <c r="AA29" s="92">
        <v>0</v>
      </c>
      <c r="AB29" s="92">
        <v>0</v>
      </c>
      <c r="AC29" s="92">
        <v>0</v>
      </c>
      <c r="AD29" s="92">
        <f t="shared" si="25"/>
        <v>0</v>
      </c>
      <c r="AE29" s="92">
        <v>0</v>
      </c>
      <c r="AF29" s="92">
        <v>0</v>
      </c>
      <c r="AG29" s="92">
        <v>0</v>
      </c>
      <c r="AH29" s="92">
        <f t="shared" si="26"/>
        <v>0</v>
      </c>
      <c r="AI29" s="92">
        <v>0</v>
      </c>
      <c r="AJ29" s="92">
        <v>0</v>
      </c>
      <c r="AK29" s="92">
        <v>0</v>
      </c>
      <c r="AL29" s="92">
        <f t="shared" si="27"/>
        <v>0</v>
      </c>
      <c r="AM29" s="92">
        <f t="shared" si="18"/>
        <v>0</v>
      </c>
      <c r="AN29" s="92">
        <f t="shared" si="19"/>
        <v>90</v>
      </c>
      <c r="AO29" s="55"/>
    </row>
    <row r="30" spans="1:41">
      <c r="A30" s="92">
        <v>5</v>
      </c>
      <c r="B30" s="57" t="s">
        <v>6</v>
      </c>
      <c r="C30" s="92">
        <f>April!C28</f>
        <v>75</v>
      </c>
      <c r="D30" s="92">
        <v>6</v>
      </c>
      <c r="E30" s="92">
        <f t="shared" si="20"/>
        <v>81</v>
      </c>
      <c r="F30" s="92">
        <f>April!F28</f>
        <v>0</v>
      </c>
      <c r="G30" s="92">
        <f>'May '!F28</f>
        <v>0</v>
      </c>
      <c r="H30" s="92">
        <f>Jun!F28</f>
        <v>0</v>
      </c>
      <c r="I30" s="94">
        <f t="shared" si="16"/>
        <v>0</v>
      </c>
      <c r="J30" s="92">
        <f>'Jully '!F28</f>
        <v>0</v>
      </c>
      <c r="K30" s="92">
        <f>Aug!F82</f>
        <v>0</v>
      </c>
      <c r="L30" s="92">
        <f>'Sept '!F28</f>
        <v>0</v>
      </c>
      <c r="M30" s="95">
        <f t="shared" si="21"/>
        <v>0</v>
      </c>
      <c r="N30" s="92">
        <f>'Oct '!F28</f>
        <v>0</v>
      </c>
      <c r="O30" s="92">
        <f>Nov!F28</f>
        <v>0</v>
      </c>
      <c r="P30" s="92">
        <f>Dec!F28</f>
        <v>0</v>
      </c>
      <c r="Q30" s="96">
        <f t="shared" si="22"/>
        <v>0</v>
      </c>
      <c r="R30" s="92">
        <f>Jan!F28</f>
        <v>0</v>
      </c>
      <c r="S30" s="92">
        <f>Feb!F28</f>
        <v>0</v>
      </c>
      <c r="T30" s="92">
        <f>Mar!F28</f>
        <v>0</v>
      </c>
      <c r="U30" s="92">
        <f t="shared" si="23"/>
        <v>0</v>
      </c>
      <c r="V30" s="94">
        <f t="shared" si="17"/>
        <v>0</v>
      </c>
      <c r="W30" s="92">
        <f>April!G28</f>
        <v>0</v>
      </c>
      <c r="X30" s="92">
        <f>'May '!G28</f>
        <v>0</v>
      </c>
      <c r="Y30" s="92">
        <f>Jun!G28</f>
        <v>0</v>
      </c>
      <c r="Z30" s="92">
        <f t="shared" si="24"/>
        <v>0</v>
      </c>
      <c r="AA30" s="92">
        <v>0</v>
      </c>
      <c r="AB30" s="92">
        <v>0</v>
      </c>
      <c r="AC30" s="92">
        <v>0</v>
      </c>
      <c r="AD30" s="92">
        <f t="shared" si="25"/>
        <v>0</v>
      </c>
      <c r="AE30" s="92">
        <v>0</v>
      </c>
      <c r="AF30" s="92">
        <v>0</v>
      </c>
      <c r="AG30" s="92">
        <v>0</v>
      </c>
      <c r="AH30" s="92">
        <f t="shared" si="26"/>
        <v>0</v>
      </c>
      <c r="AI30" s="92">
        <v>0</v>
      </c>
      <c r="AJ30" s="92">
        <v>0</v>
      </c>
      <c r="AK30" s="92">
        <v>0</v>
      </c>
      <c r="AL30" s="92">
        <f t="shared" si="27"/>
        <v>0</v>
      </c>
      <c r="AM30" s="92">
        <f t="shared" si="18"/>
        <v>0</v>
      </c>
      <c r="AN30" s="92">
        <f t="shared" si="19"/>
        <v>81</v>
      </c>
      <c r="AO30" s="55"/>
    </row>
    <row r="31" spans="1:41">
      <c r="A31" s="92">
        <v>6</v>
      </c>
      <c r="B31" s="57" t="s">
        <v>7</v>
      </c>
      <c r="C31" s="92">
        <f>April!C29</f>
        <v>107</v>
      </c>
      <c r="D31" s="92">
        <v>5</v>
      </c>
      <c r="E31" s="92">
        <f t="shared" si="20"/>
        <v>112</v>
      </c>
      <c r="F31" s="92">
        <f>April!F29</f>
        <v>0</v>
      </c>
      <c r="G31" s="92">
        <f>'May '!F29</f>
        <v>0</v>
      </c>
      <c r="H31" s="92">
        <f>Jun!F29</f>
        <v>0</v>
      </c>
      <c r="I31" s="94">
        <f t="shared" si="16"/>
        <v>0</v>
      </c>
      <c r="J31" s="92">
        <f>'Jully '!F29</f>
        <v>0</v>
      </c>
      <c r="K31" s="92">
        <f>Aug!F83</f>
        <v>0</v>
      </c>
      <c r="L31" s="92">
        <f>'Sept '!F29</f>
        <v>0</v>
      </c>
      <c r="M31" s="95">
        <f t="shared" si="21"/>
        <v>0</v>
      </c>
      <c r="N31" s="92">
        <f>'Oct '!F29</f>
        <v>0</v>
      </c>
      <c r="O31" s="92">
        <f>Nov!F29</f>
        <v>0</v>
      </c>
      <c r="P31" s="92">
        <f>Dec!F29</f>
        <v>0</v>
      </c>
      <c r="Q31" s="96">
        <f t="shared" si="22"/>
        <v>0</v>
      </c>
      <c r="R31" s="92">
        <f>Jan!F29</f>
        <v>0</v>
      </c>
      <c r="S31" s="92">
        <f>Feb!F29</f>
        <v>0</v>
      </c>
      <c r="T31" s="92">
        <f>Mar!F29</f>
        <v>0</v>
      </c>
      <c r="U31" s="92">
        <f t="shared" si="23"/>
        <v>0</v>
      </c>
      <c r="V31" s="94">
        <f t="shared" si="17"/>
        <v>0</v>
      </c>
      <c r="W31" s="92">
        <f>April!G29</f>
        <v>0</v>
      </c>
      <c r="X31" s="92">
        <f>'May '!G29</f>
        <v>0</v>
      </c>
      <c r="Y31" s="92">
        <f>Jun!G29</f>
        <v>0</v>
      </c>
      <c r="Z31" s="92">
        <f t="shared" si="24"/>
        <v>0</v>
      </c>
      <c r="AA31" s="92">
        <v>0</v>
      </c>
      <c r="AB31" s="92">
        <v>0</v>
      </c>
      <c r="AC31" s="92">
        <v>0</v>
      </c>
      <c r="AD31" s="92">
        <f t="shared" si="25"/>
        <v>0</v>
      </c>
      <c r="AE31" s="92">
        <v>0</v>
      </c>
      <c r="AF31" s="92">
        <v>0</v>
      </c>
      <c r="AG31" s="92">
        <v>0</v>
      </c>
      <c r="AH31" s="92">
        <f t="shared" si="26"/>
        <v>0</v>
      </c>
      <c r="AI31" s="92">
        <v>0</v>
      </c>
      <c r="AJ31" s="92">
        <v>0</v>
      </c>
      <c r="AK31" s="92">
        <v>0</v>
      </c>
      <c r="AL31" s="92">
        <f t="shared" si="27"/>
        <v>0</v>
      </c>
      <c r="AM31" s="92">
        <f t="shared" si="18"/>
        <v>0</v>
      </c>
      <c r="AN31" s="92">
        <f t="shared" si="19"/>
        <v>112</v>
      </c>
      <c r="AO31" s="55"/>
    </row>
    <row r="32" spans="1:41">
      <c r="A32" s="92">
        <v>7</v>
      </c>
      <c r="B32" s="57" t="s">
        <v>8</v>
      </c>
      <c r="C32" s="92">
        <f>April!C30</f>
        <v>66</v>
      </c>
      <c r="D32" s="92">
        <v>2</v>
      </c>
      <c r="E32" s="92">
        <f t="shared" si="20"/>
        <v>68</v>
      </c>
      <c r="F32" s="92">
        <f>April!F30</f>
        <v>0</v>
      </c>
      <c r="G32" s="92">
        <f>'May '!F30</f>
        <v>0</v>
      </c>
      <c r="H32" s="92">
        <f>Jun!F30</f>
        <v>0</v>
      </c>
      <c r="I32" s="94">
        <f t="shared" si="16"/>
        <v>0</v>
      </c>
      <c r="J32" s="92">
        <f>'Jully '!F30</f>
        <v>0</v>
      </c>
      <c r="K32" s="92">
        <f>Aug!F84</f>
        <v>0</v>
      </c>
      <c r="L32" s="92">
        <f>'Sept '!F30</f>
        <v>0</v>
      </c>
      <c r="M32" s="95">
        <f t="shared" si="21"/>
        <v>0</v>
      </c>
      <c r="N32" s="92">
        <f>'Oct '!F30</f>
        <v>0</v>
      </c>
      <c r="O32" s="92">
        <f>Nov!F30</f>
        <v>0</v>
      </c>
      <c r="P32" s="92">
        <f>Dec!F30</f>
        <v>0</v>
      </c>
      <c r="Q32" s="96">
        <f t="shared" si="22"/>
        <v>0</v>
      </c>
      <c r="R32" s="92">
        <f>Jan!F30</f>
        <v>0</v>
      </c>
      <c r="S32" s="92">
        <f>Feb!F30</f>
        <v>0</v>
      </c>
      <c r="T32" s="92">
        <f>Mar!F30</f>
        <v>0</v>
      </c>
      <c r="U32" s="92">
        <f t="shared" si="23"/>
        <v>0</v>
      </c>
      <c r="V32" s="94">
        <f t="shared" si="17"/>
        <v>0</v>
      </c>
      <c r="W32" s="92">
        <f>April!G30</f>
        <v>0</v>
      </c>
      <c r="X32" s="92">
        <f>'May '!G30</f>
        <v>0</v>
      </c>
      <c r="Y32" s="92">
        <f>Jun!G30</f>
        <v>0</v>
      </c>
      <c r="Z32" s="92">
        <f t="shared" si="24"/>
        <v>0</v>
      </c>
      <c r="AA32" s="92">
        <v>0</v>
      </c>
      <c r="AB32" s="92">
        <v>0</v>
      </c>
      <c r="AC32" s="92">
        <v>0</v>
      </c>
      <c r="AD32" s="92">
        <f t="shared" si="25"/>
        <v>0</v>
      </c>
      <c r="AE32" s="92">
        <v>0</v>
      </c>
      <c r="AF32" s="92">
        <v>0</v>
      </c>
      <c r="AG32" s="92">
        <v>0</v>
      </c>
      <c r="AH32" s="92">
        <f t="shared" si="26"/>
        <v>0</v>
      </c>
      <c r="AI32" s="92">
        <v>0</v>
      </c>
      <c r="AJ32" s="92">
        <v>0</v>
      </c>
      <c r="AK32" s="92">
        <v>0</v>
      </c>
      <c r="AL32" s="92">
        <f t="shared" si="27"/>
        <v>0</v>
      </c>
      <c r="AM32" s="92">
        <f t="shared" si="18"/>
        <v>0</v>
      </c>
      <c r="AN32" s="92">
        <f t="shared" si="19"/>
        <v>68</v>
      </c>
      <c r="AO32" s="55"/>
    </row>
    <row r="33" spans="1:41">
      <c r="A33" s="92">
        <v>8</v>
      </c>
      <c r="B33" s="57" t="s">
        <v>9</v>
      </c>
      <c r="C33" s="92">
        <f>April!C31</f>
        <v>21</v>
      </c>
      <c r="D33" s="92">
        <v>3</v>
      </c>
      <c r="E33" s="92">
        <f t="shared" si="20"/>
        <v>24</v>
      </c>
      <c r="F33" s="92">
        <f>April!F31</f>
        <v>0</v>
      </c>
      <c r="G33" s="92">
        <f>'May '!F31</f>
        <v>0</v>
      </c>
      <c r="H33" s="92">
        <f>Jun!F31</f>
        <v>0</v>
      </c>
      <c r="I33" s="94">
        <f t="shared" si="16"/>
        <v>0</v>
      </c>
      <c r="J33" s="92">
        <f>'Jully '!F31</f>
        <v>0</v>
      </c>
      <c r="K33" s="92">
        <f>Aug!F85</f>
        <v>0</v>
      </c>
      <c r="L33" s="92">
        <f>'Sept '!F31</f>
        <v>0</v>
      </c>
      <c r="M33" s="95">
        <f t="shared" si="21"/>
        <v>0</v>
      </c>
      <c r="N33" s="92">
        <f>'Oct '!F31</f>
        <v>0</v>
      </c>
      <c r="O33" s="92">
        <f>Nov!F31</f>
        <v>0</v>
      </c>
      <c r="P33" s="92">
        <f>Dec!F31</f>
        <v>0</v>
      </c>
      <c r="Q33" s="96">
        <f t="shared" si="22"/>
        <v>0</v>
      </c>
      <c r="R33" s="92">
        <f>Jan!F31</f>
        <v>0</v>
      </c>
      <c r="S33" s="92">
        <f>Feb!F31</f>
        <v>0</v>
      </c>
      <c r="T33" s="92">
        <f>Mar!F31</f>
        <v>0</v>
      </c>
      <c r="U33" s="92">
        <f t="shared" si="23"/>
        <v>0</v>
      </c>
      <c r="V33" s="94">
        <f t="shared" si="17"/>
        <v>0</v>
      </c>
      <c r="W33" s="92">
        <f>April!G31</f>
        <v>0</v>
      </c>
      <c r="X33" s="92">
        <f>'May '!G31</f>
        <v>0</v>
      </c>
      <c r="Y33" s="92">
        <f>Jun!G31</f>
        <v>0</v>
      </c>
      <c r="Z33" s="92">
        <f t="shared" si="24"/>
        <v>0</v>
      </c>
      <c r="AA33" s="92">
        <v>0</v>
      </c>
      <c r="AB33" s="92">
        <v>0</v>
      </c>
      <c r="AC33" s="92">
        <v>0</v>
      </c>
      <c r="AD33" s="92">
        <f t="shared" si="25"/>
        <v>0</v>
      </c>
      <c r="AE33" s="92">
        <v>0</v>
      </c>
      <c r="AF33" s="92">
        <v>0</v>
      </c>
      <c r="AG33" s="92">
        <v>0</v>
      </c>
      <c r="AH33" s="92">
        <f t="shared" si="26"/>
        <v>0</v>
      </c>
      <c r="AI33" s="92">
        <v>0</v>
      </c>
      <c r="AJ33" s="92">
        <v>0</v>
      </c>
      <c r="AK33" s="92">
        <v>0</v>
      </c>
      <c r="AL33" s="92">
        <f t="shared" si="27"/>
        <v>0</v>
      </c>
      <c r="AM33" s="92">
        <f t="shared" si="18"/>
        <v>0</v>
      </c>
      <c r="AN33" s="92">
        <f t="shared" si="19"/>
        <v>24</v>
      </c>
      <c r="AO33" s="55"/>
    </row>
    <row r="34" spans="1:41">
      <c r="A34" s="92">
        <v>9</v>
      </c>
      <c r="B34" s="57" t="s">
        <v>10</v>
      </c>
      <c r="C34" s="92">
        <f>April!C32</f>
        <v>25</v>
      </c>
      <c r="D34" s="92">
        <v>1</v>
      </c>
      <c r="E34" s="92">
        <f t="shared" si="20"/>
        <v>26</v>
      </c>
      <c r="F34" s="92">
        <f>April!F32</f>
        <v>0</v>
      </c>
      <c r="G34" s="92">
        <f>'May '!F32</f>
        <v>0</v>
      </c>
      <c r="H34" s="92">
        <f>Jun!F32</f>
        <v>0</v>
      </c>
      <c r="I34" s="94">
        <f t="shared" si="16"/>
        <v>0</v>
      </c>
      <c r="J34" s="92">
        <f>'Jully '!F32</f>
        <v>0</v>
      </c>
      <c r="K34" s="92">
        <f>Aug!F86</f>
        <v>0</v>
      </c>
      <c r="L34" s="92">
        <f>'Sept '!F32</f>
        <v>0</v>
      </c>
      <c r="M34" s="95">
        <f t="shared" si="21"/>
        <v>0</v>
      </c>
      <c r="N34" s="92">
        <f>'Oct '!F32</f>
        <v>0</v>
      </c>
      <c r="O34" s="92">
        <f>Nov!F32</f>
        <v>0</v>
      </c>
      <c r="P34" s="92">
        <f>Dec!F32</f>
        <v>0</v>
      </c>
      <c r="Q34" s="96">
        <f t="shared" si="22"/>
        <v>0</v>
      </c>
      <c r="R34" s="92">
        <f>Jan!F32</f>
        <v>0</v>
      </c>
      <c r="S34" s="92">
        <f>Feb!F32</f>
        <v>0</v>
      </c>
      <c r="T34" s="92">
        <f>Mar!F32</f>
        <v>0</v>
      </c>
      <c r="U34" s="92">
        <f t="shared" si="23"/>
        <v>0</v>
      </c>
      <c r="V34" s="94">
        <f t="shared" si="17"/>
        <v>0</v>
      </c>
      <c r="W34" s="92">
        <f>April!G32</f>
        <v>0</v>
      </c>
      <c r="X34" s="92">
        <f>'May '!G32</f>
        <v>0</v>
      </c>
      <c r="Y34" s="92">
        <f>Jun!G32</f>
        <v>0</v>
      </c>
      <c r="Z34" s="92">
        <f t="shared" si="24"/>
        <v>0</v>
      </c>
      <c r="AA34" s="92">
        <v>0</v>
      </c>
      <c r="AB34" s="92">
        <v>0</v>
      </c>
      <c r="AC34" s="92">
        <v>0</v>
      </c>
      <c r="AD34" s="92">
        <f t="shared" si="25"/>
        <v>0</v>
      </c>
      <c r="AE34" s="92">
        <v>0</v>
      </c>
      <c r="AF34" s="92">
        <v>0</v>
      </c>
      <c r="AG34" s="92">
        <v>0</v>
      </c>
      <c r="AH34" s="92">
        <f t="shared" si="26"/>
        <v>0</v>
      </c>
      <c r="AI34" s="92">
        <v>0</v>
      </c>
      <c r="AJ34" s="92">
        <v>0</v>
      </c>
      <c r="AK34" s="92">
        <v>0</v>
      </c>
      <c r="AL34" s="92">
        <f t="shared" si="27"/>
        <v>0</v>
      </c>
      <c r="AM34" s="92">
        <f t="shared" si="18"/>
        <v>0</v>
      </c>
      <c r="AN34" s="92">
        <f t="shared" si="19"/>
        <v>26</v>
      </c>
      <c r="AO34" s="55"/>
    </row>
    <row r="35" spans="1:41">
      <c r="A35" s="92">
        <v>10</v>
      </c>
      <c r="B35" s="57" t="s">
        <v>11</v>
      </c>
      <c r="C35" s="92">
        <f>April!C33</f>
        <v>17</v>
      </c>
      <c r="D35" s="92">
        <v>1</v>
      </c>
      <c r="E35" s="92">
        <f t="shared" si="20"/>
        <v>18</v>
      </c>
      <c r="F35" s="92">
        <f>April!F33</f>
        <v>0</v>
      </c>
      <c r="G35" s="92">
        <f>'May '!F33</f>
        <v>0</v>
      </c>
      <c r="H35" s="92">
        <f>Jun!F33</f>
        <v>0</v>
      </c>
      <c r="I35" s="94">
        <f t="shared" si="16"/>
        <v>0</v>
      </c>
      <c r="J35" s="92">
        <f>'Jully '!F33</f>
        <v>0</v>
      </c>
      <c r="K35" s="92">
        <f>Aug!F87</f>
        <v>0</v>
      </c>
      <c r="L35" s="92">
        <f>'Sept '!F33</f>
        <v>0</v>
      </c>
      <c r="M35" s="95">
        <f t="shared" si="21"/>
        <v>0</v>
      </c>
      <c r="N35" s="92">
        <f>'Oct '!F33</f>
        <v>0</v>
      </c>
      <c r="O35" s="92">
        <f>Nov!F33</f>
        <v>0</v>
      </c>
      <c r="P35" s="92">
        <f>Dec!F33</f>
        <v>0</v>
      </c>
      <c r="Q35" s="96">
        <f t="shared" si="22"/>
        <v>0</v>
      </c>
      <c r="R35" s="92">
        <f>Jan!F33</f>
        <v>0</v>
      </c>
      <c r="S35" s="92">
        <f>Feb!F33</f>
        <v>0</v>
      </c>
      <c r="T35" s="92">
        <f>Mar!F33</f>
        <v>0</v>
      </c>
      <c r="U35" s="92">
        <f t="shared" si="23"/>
        <v>0</v>
      </c>
      <c r="V35" s="94">
        <f t="shared" si="17"/>
        <v>0</v>
      </c>
      <c r="W35" s="92">
        <f>April!G33</f>
        <v>0</v>
      </c>
      <c r="X35" s="92">
        <f>'May '!G33</f>
        <v>0</v>
      </c>
      <c r="Y35" s="92">
        <f>Jun!G33</f>
        <v>0</v>
      </c>
      <c r="Z35" s="92">
        <f t="shared" si="24"/>
        <v>0</v>
      </c>
      <c r="AA35" s="92">
        <v>0</v>
      </c>
      <c r="AB35" s="92">
        <v>0</v>
      </c>
      <c r="AC35" s="92">
        <v>0</v>
      </c>
      <c r="AD35" s="92">
        <f t="shared" si="25"/>
        <v>0</v>
      </c>
      <c r="AE35" s="92">
        <v>0</v>
      </c>
      <c r="AF35" s="92">
        <v>0</v>
      </c>
      <c r="AG35" s="92">
        <v>0</v>
      </c>
      <c r="AH35" s="92">
        <f t="shared" si="26"/>
        <v>0</v>
      </c>
      <c r="AI35" s="92">
        <v>0</v>
      </c>
      <c r="AJ35" s="92">
        <v>0</v>
      </c>
      <c r="AK35" s="92">
        <v>0</v>
      </c>
      <c r="AL35" s="92">
        <f t="shared" si="27"/>
        <v>0</v>
      </c>
      <c r="AM35" s="92">
        <f t="shared" si="18"/>
        <v>0</v>
      </c>
      <c r="AN35" s="92">
        <f t="shared" si="19"/>
        <v>18</v>
      </c>
      <c r="AO35" s="55"/>
    </row>
    <row r="36" spans="1:41">
      <c r="A36" s="92">
        <v>11</v>
      </c>
      <c r="B36" s="57" t="s">
        <v>12</v>
      </c>
      <c r="C36" s="92">
        <f>April!C34</f>
        <v>17</v>
      </c>
      <c r="D36" s="92">
        <v>4</v>
      </c>
      <c r="E36" s="92">
        <f t="shared" si="20"/>
        <v>21</v>
      </c>
      <c r="F36" s="92">
        <f>April!F34</f>
        <v>0</v>
      </c>
      <c r="G36" s="92">
        <f>'May '!F34</f>
        <v>0</v>
      </c>
      <c r="H36" s="92">
        <f>Jun!F34</f>
        <v>0</v>
      </c>
      <c r="I36" s="94">
        <f t="shared" si="16"/>
        <v>0</v>
      </c>
      <c r="J36" s="92">
        <f>'Jully '!F34</f>
        <v>0</v>
      </c>
      <c r="K36" s="92">
        <f>Aug!F88</f>
        <v>0</v>
      </c>
      <c r="L36" s="92">
        <f>'Sept '!F34</f>
        <v>0</v>
      </c>
      <c r="M36" s="95">
        <f t="shared" si="21"/>
        <v>0</v>
      </c>
      <c r="N36" s="92">
        <f>'Oct '!F34</f>
        <v>0</v>
      </c>
      <c r="O36" s="92">
        <f>Nov!F34</f>
        <v>0</v>
      </c>
      <c r="P36" s="92">
        <f>Dec!F34</f>
        <v>0</v>
      </c>
      <c r="Q36" s="96">
        <f t="shared" si="22"/>
        <v>0</v>
      </c>
      <c r="R36" s="92">
        <f>Jan!F34</f>
        <v>0</v>
      </c>
      <c r="S36" s="92">
        <f>Feb!F34</f>
        <v>0</v>
      </c>
      <c r="T36" s="92">
        <f>Mar!F34</f>
        <v>0</v>
      </c>
      <c r="U36" s="92">
        <f t="shared" si="23"/>
        <v>0</v>
      </c>
      <c r="V36" s="94">
        <f t="shared" si="17"/>
        <v>0</v>
      </c>
      <c r="W36" s="92">
        <f>April!G34</f>
        <v>0</v>
      </c>
      <c r="X36" s="92">
        <f>'May '!G34</f>
        <v>0</v>
      </c>
      <c r="Y36" s="92">
        <f>Jun!G34</f>
        <v>0</v>
      </c>
      <c r="Z36" s="92">
        <f t="shared" si="24"/>
        <v>0</v>
      </c>
      <c r="AA36" s="92">
        <v>0</v>
      </c>
      <c r="AB36" s="92">
        <v>0</v>
      </c>
      <c r="AC36" s="92">
        <v>0</v>
      </c>
      <c r="AD36" s="92">
        <f t="shared" si="25"/>
        <v>0</v>
      </c>
      <c r="AE36" s="92">
        <v>0</v>
      </c>
      <c r="AF36" s="92">
        <v>0</v>
      </c>
      <c r="AG36" s="92">
        <v>0</v>
      </c>
      <c r="AH36" s="92">
        <f t="shared" si="26"/>
        <v>0</v>
      </c>
      <c r="AI36" s="92">
        <v>0</v>
      </c>
      <c r="AJ36" s="92">
        <v>0</v>
      </c>
      <c r="AK36" s="92">
        <v>0</v>
      </c>
      <c r="AL36" s="92">
        <f t="shared" si="27"/>
        <v>0</v>
      </c>
      <c r="AM36" s="92">
        <f t="shared" si="18"/>
        <v>0</v>
      </c>
      <c r="AN36" s="92">
        <f t="shared" si="19"/>
        <v>21</v>
      </c>
      <c r="AO36" s="55"/>
    </row>
    <row r="37" spans="1:41" ht="27" customHeight="1">
      <c r="A37" s="57"/>
      <c r="B37" s="60" t="s">
        <v>13</v>
      </c>
      <c r="C37" s="92">
        <f>April!C35</f>
        <v>608</v>
      </c>
      <c r="D37" s="92">
        <f>April!D35</f>
        <v>39</v>
      </c>
      <c r="E37" s="92">
        <f t="shared" si="20"/>
        <v>647</v>
      </c>
      <c r="F37" s="92">
        <f>April!F35</f>
        <v>0</v>
      </c>
      <c r="G37" s="92">
        <f>'May '!F35</f>
        <v>0</v>
      </c>
      <c r="H37" s="92">
        <f>Jun!F35</f>
        <v>0</v>
      </c>
      <c r="I37" s="94">
        <f t="shared" si="16"/>
        <v>0</v>
      </c>
      <c r="J37" s="92">
        <f>'Jully '!F35</f>
        <v>0</v>
      </c>
      <c r="K37" s="92">
        <f>Aug!F89</f>
        <v>0</v>
      </c>
      <c r="L37" s="92">
        <f>'Sept '!F35</f>
        <v>0</v>
      </c>
      <c r="M37" s="95">
        <f t="shared" si="21"/>
        <v>0</v>
      </c>
      <c r="N37" s="92">
        <f>'Oct '!F35</f>
        <v>0</v>
      </c>
      <c r="O37" s="92">
        <f>Nov!F35</f>
        <v>0</v>
      </c>
      <c r="P37" s="92">
        <f>Dec!F35</f>
        <v>0</v>
      </c>
      <c r="Q37" s="96">
        <f t="shared" si="22"/>
        <v>0</v>
      </c>
      <c r="R37" s="92">
        <f>Jan!F35</f>
        <v>0</v>
      </c>
      <c r="S37" s="92">
        <f>Feb!F35</f>
        <v>0</v>
      </c>
      <c r="T37" s="92">
        <f>Mar!F35</f>
        <v>0</v>
      </c>
      <c r="U37" s="92">
        <f t="shared" si="23"/>
        <v>0</v>
      </c>
      <c r="V37" s="94">
        <f t="shared" si="17"/>
        <v>0</v>
      </c>
      <c r="W37" s="92">
        <f>April!G35</f>
        <v>0</v>
      </c>
      <c r="X37" s="92">
        <f>'May '!G35</f>
        <v>0</v>
      </c>
      <c r="Y37" s="92">
        <f>Jun!G35</f>
        <v>0</v>
      </c>
      <c r="Z37" s="92">
        <f t="shared" si="24"/>
        <v>0</v>
      </c>
      <c r="AA37" s="99">
        <f t="shared" ref="AA37:AK37" si="28">SUM(AA26:AA36)</f>
        <v>0</v>
      </c>
      <c r="AB37" s="99">
        <f t="shared" si="28"/>
        <v>0</v>
      </c>
      <c r="AC37" s="99">
        <f t="shared" si="28"/>
        <v>0</v>
      </c>
      <c r="AD37" s="92">
        <f t="shared" si="25"/>
        <v>0</v>
      </c>
      <c r="AE37" s="99">
        <f t="shared" si="28"/>
        <v>0</v>
      </c>
      <c r="AF37" s="99">
        <f t="shared" si="28"/>
        <v>0</v>
      </c>
      <c r="AG37" s="99">
        <f t="shared" si="28"/>
        <v>0</v>
      </c>
      <c r="AH37" s="92">
        <f t="shared" si="26"/>
        <v>0</v>
      </c>
      <c r="AI37" s="99">
        <f t="shared" si="28"/>
        <v>0</v>
      </c>
      <c r="AJ37" s="99">
        <f t="shared" si="28"/>
        <v>0</v>
      </c>
      <c r="AK37" s="99">
        <f t="shared" si="28"/>
        <v>0</v>
      </c>
      <c r="AL37" s="92">
        <f t="shared" si="27"/>
        <v>0</v>
      </c>
      <c r="AM37" s="92">
        <f t="shared" si="18"/>
        <v>0</v>
      </c>
      <c r="AN37" s="92">
        <f t="shared" si="19"/>
        <v>647</v>
      </c>
      <c r="AO37" s="104"/>
    </row>
    <row r="42" spans="1:41">
      <c r="B42" s="171" t="str">
        <f>A1</f>
        <v>¯ÖÓ“ÖÖµÖŸÖ ¸üÖ•Ö ÃÖ×´ÖŸÖß ¯ÖÏ»ÖÓ×²ÖŸÖ ¯Ö×¸ü“”êû¤ü 2016-17 ×•Ö»ÆüÖ ¯Ö×¸üÂÖ¤ü,²Öß›ü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</row>
    <row r="43" spans="1:41">
      <c r="A43" s="169" t="s">
        <v>0</v>
      </c>
      <c r="B43" s="169" t="s">
        <v>92</v>
      </c>
      <c r="C43" s="169" t="str">
        <f>C2</f>
        <v>×¤ü­ÖÖÓú 01 ‹×¯ÖÏ»Ö 2016 ¸üÖê•Öß ¯ÖÏ»ÖÓ×²ÖŸÖ ¯Ö×¸ü“”êû¤ü (2013-14)</v>
      </c>
      <c r="D43" s="169" t="str">
        <f>D2</f>
        <v>­Ö¾Öß­Ö †Ö»Öê»Öê ¯Ö×¸ü“”êû¤ü</v>
      </c>
      <c r="E43" s="170" t="str">
        <f>E2</f>
        <v>‹ãúÖ ¯ÖÏ»ÖÓ×²ÖŸÖ ¯Ö×¸ü“”êû¤ü</v>
      </c>
      <c r="F43" s="169" t="str">
        <f>F2</f>
        <v xml:space="preserve">†­Öã¯ÖÖ»Ö­Ö ÃÖÖ¤ü¸ü êú»Öê»Öê ¯Ö×¸ü“”êû¤ü 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 t="str">
        <f>W2</f>
        <v>´ÖÖÆêü¾ÖÖ¸ü ×­ÖúÖ»Öß úÖœü»Öê»Öê ¯Ö×¸ü“”êû¤ü</v>
      </c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 t="str">
        <f>AN2</f>
        <v>´ÖÖÆêü ´ÖÖ“ÖÔü 2017 †Öê¸ü ¯ÖÏ»ÖÓ×²ÖŸÖ ¯Ö×¸ü“”êû¤ü</v>
      </c>
      <c r="AO43" s="55"/>
    </row>
    <row r="44" spans="1:41" ht="63.75" customHeight="1">
      <c r="A44" s="169"/>
      <c r="B44" s="169"/>
      <c r="C44" s="169"/>
      <c r="D44" s="169"/>
      <c r="E44" s="170"/>
      <c r="F44" s="58" t="str">
        <f t="shared" ref="F44:AM44" si="29">F24</f>
        <v>‹×¯ÖÏ»Ö</v>
      </c>
      <c r="G44" s="58" t="str">
        <f t="shared" si="29"/>
        <v>´Öê</v>
      </c>
      <c r="H44" s="58" t="str">
        <f t="shared" si="29"/>
        <v>•Öã­Ö</v>
      </c>
      <c r="I44" s="66" t="s">
        <v>111</v>
      </c>
      <c r="J44" s="58" t="str">
        <f t="shared" si="29"/>
        <v>•Öã»Öî</v>
      </c>
      <c r="K44" s="58" t="str">
        <f t="shared" si="29"/>
        <v>†ÖòÖÂ™ü</v>
      </c>
      <c r="L44" s="58" t="str">
        <f t="shared" si="29"/>
        <v>ÃÖ¯™êü</v>
      </c>
      <c r="M44" s="68" t="s">
        <v>112</v>
      </c>
      <c r="N44" s="58" t="str">
        <f t="shared" si="29"/>
        <v>†ÖòŒ™üÖê</v>
      </c>
      <c r="O44" s="58" t="str">
        <f t="shared" si="29"/>
        <v>­ÖÖê¾Æêü</v>
      </c>
      <c r="P44" s="58" t="str">
        <f t="shared" si="29"/>
        <v>×›üÃÖê</v>
      </c>
      <c r="Q44" s="67" t="s">
        <v>113</v>
      </c>
      <c r="R44" s="58" t="str">
        <f t="shared" si="29"/>
        <v>•ÖÖ­Öê</v>
      </c>
      <c r="S44" s="58" t="str">
        <f t="shared" si="29"/>
        <v>±êú¾ÖÎã</v>
      </c>
      <c r="T44" s="58" t="str">
        <f t="shared" si="29"/>
        <v>´ÖÖ“ÖÔ</v>
      </c>
      <c r="U44" s="58" t="s">
        <v>114</v>
      </c>
      <c r="V44" s="66" t="str">
        <f t="shared" si="29"/>
        <v>‹ãúÖ</v>
      </c>
      <c r="W44" s="58" t="str">
        <f t="shared" si="29"/>
        <v>‹×¯ÖÏ»Ö</v>
      </c>
      <c r="X44" s="58" t="str">
        <f t="shared" si="29"/>
        <v>´Öê</v>
      </c>
      <c r="Y44" s="58" t="str">
        <f t="shared" si="29"/>
        <v>•Öã­Ö</v>
      </c>
      <c r="Z44" s="58" t="s">
        <v>111</v>
      </c>
      <c r="AA44" s="58" t="str">
        <f t="shared" si="29"/>
        <v>•Öã»Öî</v>
      </c>
      <c r="AB44" s="58" t="str">
        <f t="shared" si="29"/>
        <v>†ÖòÖÂ™ü</v>
      </c>
      <c r="AC44" s="58" t="str">
        <f t="shared" si="29"/>
        <v>ÃÖ¯™êü</v>
      </c>
      <c r="AD44" s="58" t="s">
        <v>112</v>
      </c>
      <c r="AE44" s="58" t="str">
        <f t="shared" si="29"/>
        <v>†ÖòŒ™üÖê</v>
      </c>
      <c r="AF44" s="58" t="str">
        <f t="shared" si="29"/>
        <v>­ÖÖê¾Æêü</v>
      </c>
      <c r="AG44" s="58" t="str">
        <f t="shared" si="29"/>
        <v>×›üÃÖê</v>
      </c>
      <c r="AH44" s="58" t="s">
        <v>113</v>
      </c>
      <c r="AI44" s="58" t="str">
        <f t="shared" si="29"/>
        <v>•ÖÖ­Öê</v>
      </c>
      <c r="AJ44" s="58" t="str">
        <f t="shared" si="29"/>
        <v>±êú¾ÖÎã</v>
      </c>
      <c r="AK44" s="58" t="str">
        <f t="shared" si="29"/>
        <v>´ÖÖ“ÖÔ</v>
      </c>
      <c r="AL44" s="58" t="s">
        <v>114</v>
      </c>
      <c r="AM44" s="58" t="str">
        <f t="shared" si="29"/>
        <v>‹ãúÖ</v>
      </c>
      <c r="AN44" s="169"/>
      <c r="AO44" s="55"/>
    </row>
    <row r="45" spans="1:41">
      <c r="A45" s="92">
        <v>1</v>
      </c>
      <c r="B45" s="92">
        <v>2</v>
      </c>
      <c r="C45" s="92">
        <v>3</v>
      </c>
      <c r="D45" s="92">
        <v>4</v>
      </c>
      <c r="E45" s="92">
        <v>5</v>
      </c>
      <c r="F45" s="92">
        <v>6</v>
      </c>
      <c r="G45" s="92">
        <v>7</v>
      </c>
      <c r="H45" s="92">
        <v>8</v>
      </c>
      <c r="I45" s="94">
        <v>9</v>
      </c>
      <c r="J45" s="92">
        <v>10</v>
      </c>
      <c r="K45" s="92">
        <v>11</v>
      </c>
      <c r="L45" s="92">
        <v>12</v>
      </c>
      <c r="M45" s="95">
        <v>13</v>
      </c>
      <c r="N45" s="92">
        <v>14</v>
      </c>
      <c r="O45" s="92">
        <v>15</v>
      </c>
      <c r="P45" s="92">
        <v>16</v>
      </c>
      <c r="Q45" s="96">
        <v>17</v>
      </c>
      <c r="R45" s="92">
        <v>18</v>
      </c>
      <c r="S45" s="92">
        <v>19</v>
      </c>
      <c r="T45" s="92">
        <v>20</v>
      </c>
      <c r="U45" s="92">
        <v>21</v>
      </c>
      <c r="V45" s="94">
        <v>22</v>
      </c>
      <c r="W45" s="92">
        <v>23</v>
      </c>
      <c r="X45" s="92">
        <v>24</v>
      </c>
      <c r="Y45" s="92">
        <v>25</v>
      </c>
      <c r="Z45" s="92">
        <v>26</v>
      </c>
      <c r="AA45" s="92">
        <v>27</v>
      </c>
      <c r="AB45" s="92">
        <v>28</v>
      </c>
      <c r="AC45" s="92">
        <v>29</v>
      </c>
      <c r="AD45" s="92">
        <v>30</v>
      </c>
      <c r="AE45" s="92">
        <v>31</v>
      </c>
      <c r="AF45" s="92">
        <v>32</v>
      </c>
      <c r="AG45" s="92">
        <v>33</v>
      </c>
      <c r="AH45" s="92">
        <v>34</v>
      </c>
      <c r="AI45" s="92">
        <v>35</v>
      </c>
      <c r="AJ45" s="92">
        <v>36</v>
      </c>
      <c r="AK45" s="92">
        <v>37</v>
      </c>
      <c r="AL45" s="92">
        <v>38</v>
      </c>
      <c r="AM45" s="92">
        <v>39</v>
      </c>
      <c r="AN45" s="92">
        <v>40</v>
      </c>
      <c r="AO45" s="55"/>
    </row>
    <row r="46" spans="1:41">
      <c r="A46" s="59">
        <v>1</v>
      </c>
      <c r="B46" s="59" t="s">
        <v>93</v>
      </c>
      <c r="C46" s="59">
        <f>SUM(C17+C37)</f>
        <v>1665</v>
      </c>
      <c r="D46" s="59">
        <f t="shared" ref="D46:AN46" si="30">SUM(D17+D37)</f>
        <v>151</v>
      </c>
      <c r="E46" s="59">
        <f t="shared" si="30"/>
        <v>1816</v>
      </c>
      <c r="F46" s="59">
        <f t="shared" si="30"/>
        <v>0</v>
      </c>
      <c r="G46" s="59">
        <f t="shared" si="30"/>
        <v>0</v>
      </c>
      <c r="H46" s="59">
        <f t="shared" si="30"/>
        <v>0</v>
      </c>
      <c r="I46" s="94">
        <f t="shared" ref="I46" si="31">SUM(F46:H46)</f>
        <v>0</v>
      </c>
      <c r="J46" s="59">
        <f t="shared" si="30"/>
        <v>0</v>
      </c>
      <c r="K46" s="59">
        <f t="shared" si="30"/>
        <v>0</v>
      </c>
      <c r="L46" s="59">
        <f t="shared" si="30"/>
        <v>0</v>
      </c>
      <c r="M46" s="95">
        <f t="shared" ref="M46" si="32">SUM(J46:L46)</f>
        <v>0</v>
      </c>
      <c r="N46" s="59">
        <f t="shared" si="30"/>
        <v>0</v>
      </c>
      <c r="O46" s="59">
        <f t="shared" si="30"/>
        <v>0</v>
      </c>
      <c r="P46" s="59">
        <f t="shared" si="30"/>
        <v>0</v>
      </c>
      <c r="Q46" s="96">
        <f t="shared" ref="Q46" si="33">SUM(N46:P46)</f>
        <v>0</v>
      </c>
      <c r="R46" s="59">
        <f t="shared" si="30"/>
        <v>0</v>
      </c>
      <c r="S46" s="59">
        <f t="shared" si="30"/>
        <v>0</v>
      </c>
      <c r="T46" s="59">
        <f t="shared" si="30"/>
        <v>0</v>
      </c>
      <c r="U46" s="92">
        <f t="shared" ref="U46" si="34">SUM(R46:T46)</f>
        <v>0</v>
      </c>
      <c r="V46" s="105">
        <f t="shared" si="30"/>
        <v>0</v>
      </c>
      <c r="W46" s="59">
        <f t="shared" si="30"/>
        <v>0</v>
      </c>
      <c r="X46" s="59">
        <f t="shared" si="30"/>
        <v>0</v>
      </c>
      <c r="Y46" s="59">
        <f t="shared" si="30"/>
        <v>0</v>
      </c>
      <c r="Z46" s="92">
        <f t="shared" ref="Z46" si="35">SUM(W46:Y46)</f>
        <v>0</v>
      </c>
      <c r="AA46" s="59">
        <f t="shared" si="30"/>
        <v>0</v>
      </c>
      <c r="AB46" s="59">
        <f t="shared" si="30"/>
        <v>0</v>
      </c>
      <c r="AC46" s="59">
        <f t="shared" si="30"/>
        <v>0</v>
      </c>
      <c r="AD46" s="92">
        <f t="shared" ref="AD46" si="36">SUM(AA46:AC46)</f>
        <v>0</v>
      </c>
      <c r="AE46" s="59">
        <f t="shared" si="30"/>
        <v>0</v>
      </c>
      <c r="AF46" s="59">
        <f t="shared" si="30"/>
        <v>0</v>
      </c>
      <c r="AG46" s="59">
        <f t="shared" si="30"/>
        <v>0</v>
      </c>
      <c r="AH46" s="92">
        <f t="shared" ref="AH46" si="37">SUM(AE46:AG46)</f>
        <v>0</v>
      </c>
      <c r="AI46" s="59">
        <f t="shared" si="30"/>
        <v>0</v>
      </c>
      <c r="AJ46" s="59">
        <f t="shared" si="30"/>
        <v>0</v>
      </c>
      <c r="AK46" s="59">
        <f t="shared" si="30"/>
        <v>0</v>
      </c>
      <c r="AL46" s="92">
        <f t="shared" ref="AL46" si="38">SUM(AI46:AK46)</f>
        <v>0</v>
      </c>
      <c r="AM46" s="59">
        <f t="shared" si="30"/>
        <v>0</v>
      </c>
      <c r="AN46" s="59">
        <f t="shared" si="30"/>
        <v>1816</v>
      </c>
    </row>
    <row r="49" spans="1:40">
      <c r="A49" s="168" t="s">
        <v>117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</row>
    <row r="50" spans="1:40">
      <c r="A50" s="169" t="s">
        <v>0</v>
      </c>
      <c r="B50" s="169" t="s">
        <v>67</v>
      </c>
      <c r="C50" s="169" t="s">
        <v>116</v>
      </c>
      <c r="D50" s="169" t="s">
        <v>63</v>
      </c>
      <c r="E50" s="169" t="s">
        <v>38</v>
      </c>
      <c r="F50" s="169" t="s">
        <v>77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 t="s">
        <v>79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 t="s">
        <v>115</v>
      </c>
    </row>
    <row r="51" spans="1:40" ht="26.25">
      <c r="A51" s="169"/>
      <c r="B51" s="169"/>
      <c r="C51" s="169"/>
      <c r="D51" s="169"/>
      <c r="E51" s="169"/>
      <c r="F51" s="58" t="s">
        <v>80</v>
      </c>
      <c r="G51" s="58" t="s">
        <v>81</v>
      </c>
      <c r="H51" s="58" t="s">
        <v>82</v>
      </c>
      <c r="I51" s="66" t="s">
        <v>111</v>
      </c>
      <c r="J51" s="58" t="s">
        <v>83</v>
      </c>
      <c r="K51" s="58" t="s">
        <v>84</v>
      </c>
      <c r="L51" s="58" t="s">
        <v>85</v>
      </c>
      <c r="M51" s="68" t="s">
        <v>112</v>
      </c>
      <c r="N51" s="58" t="s">
        <v>86</v>
      </c>
      <c r="O51" s="58" t="s">
        <v>87</v>
      </c>
      <c r="P51" s="58" t="s">
        <v>88</v>
      </c>
      <c r="Q51" s="67" t="s">
        <v>113</v>
      </c>
      <c r="R51" s="58" t="s">
        <v>89</v>
      </c>
      <c r="S51" s="58" t="s">
        <v>90</v>
      </c>
      <c r="T51" s="58" t="s">
        <v>91</v>
      </c>
      <c r="U51" s="58" t="s">
        <v>114</v>
      </c>
      <c r="V51" s="66" t="s">
        <v>78</v>
      </c>
      <c r="W51" s="58" t="s">
        <v>80</v>
      </c>
      <c r="X51" s="58" t="s">
        <v>81</v>
      </c>
      <c r="Y51" s="58" t="s">
        <v>82</v>
      </c>
      <c r="Z51" s="58" t="s">
        <v>111</v>
      </c>
      <c r="AA51" s="58" t="s">
        <v>83</v>
      </c>
      <c r="AB51" s="58" t="s">
        <v>84</v>
      </c>
      <c r="AC51" s="58" t="s">
        <v>85</v>
      </c>
      <c r="AD51" s="58" t="s">
        <v>112</v>
      </c>
      <c r="AE51" s="58" t="s">
        <v>86</v>
      </c>
      <c r="AF51" s="58" t="s">
        <v>87</v>
      </c>
      <c r="AG51" s="58" t="s">
        <v>88</v>
      </c>
      <c r="AH51" s="58" t="s">
        <v>113</v>
      </c>
      <c r="AI51" s="58" t="s">
        <v>89</v>
      </c>
      <c r="AJ51" s="58" t="s">
        <v>90</v>
      </c>
      <c r="AK51" s="58" t="s">
        <v>91</v>
      </c>
      <c r="AL51" s="58" t="s">
        <v>114</v>
      </c>
      <c r="AM51" s="58" t="s">
        <v>78</v>
      </c>
      <c r="AN51" s="169"/>
    </row>
    <row r="52" spans="1:40">
      <c r="A52" s="92">
        <v>1</v>
      </c>
      <c r="B52" s="92">
        <v>2</v>
      </c>
      <c r="C52" s="92">
        <v>3</v>
      </c>
      <c r="D52" s="92">
        <v>4</v>
      </c>
      <c r="E52" s="92">
        <v>5</v>
      </c>
      <c r="F52" s="92">
        <v>6</v>
      </c>
      <c r="G52" s="92">
        <v>7</v>
      </c>
      <c r="H52" s="92">
        <v>8</v>
      </c>
      <c r="I52" s="94">
        <v>9</v>
      </c>
      <c r="J52" s="92">
        <v>10</v>
      </c>
      <c r="K52" s="92">
        <v>11</v>
      </c>
      <c r="L52" s="92">
        <v>12</v>
      </c>
      <c r="M52" s="95">
        <v>13</v>
      </c>
      <c r="N52" s="92">
        <v>14</v>
      </c>
      <c r="O52" s="92">
        <v>15</v>
      </c>
      <c r="P52" s="92">
        <v>16</v>
      </c>
      <c r="Q52" s="96">
        <v>17</v>
      </c>
      <c r="R52" s="92">
        <v>18</v>
      </c>
      <c r="S52" s="92">
        <v>19</v>
      </c>
      <c r="T52" s="92">
        <v>20</v>
      </c>
      <c r="U52" s="92">
        <v>21</v>
      </c>
      <c r="V52" s="94">
        <v>22</v>
      </c>
      <c r="W52" s="92">
        <v>23</v>
      </c>
      <c r="X52" s="92">
        <v>24</v>
      </c>
      <c r="Y52" s="92">
        <v>25</v>
      </c>
      <c r="Z52" s="92">
        <v>26</v>
      </c>
      <c r="AA52" s="92">
        <v>27</v>
      </c>
      <c r="AB52" s="92">
        <v>28</v>
      </c>
      <c r="AC52" s="92">
        <v>29</v>
      </c>
      <c r="AD52" s="92">
        <v>30</v>
      </c>
      <c r="AE52" s="92">
        <v>31</v>
      </c>
      <c r="AF52" s="92">
        <v>32</v>
      </c>
      <c r="AG52" s="92">
        <v>33</v>
      </c>
      <c r="AH52" s="92">
        <v>34</v>
      </c>
      <c r="AI52" s="92">
        <v>35</v>
      </c>
      <c r="AJ52" s="92">
        <v>36</v>
      </c>
      <c r="AK52" s="92">
        <v>37</v>
      </c>
      <c r="AL52" s="92">
        <v>38</v>
      </c>
      <c r="AM52" s="92">
        <v>39</v>
      </c>
      <c r="AN52" s="92">
        <v>40</v>
      </c>
    </row>
    <row r="53" spans="1:40">
      <c r="A53" s="92">
        <v>1</v>
      </c>
      <c r="B53" s="111" t="s">
        <v>14</v>
      </c>
      <c r="C53" s="92">
        <f>April!C101</f>
        <v>10</v>
      </c>
      <c r="D53" s="92">
        <v>0</v>
      </c>
      <c r="E53" s="92">
        <f>SUM(C53:D53)</f>
        <v>10</v>
      </c>
      <c r="F53" s="92">
        <f>April!F101</f>
        <v>0</v>
      </c>
      <c r="G53" s="92">
        <f>'May '!F101</f>
        <v>0</v>
      </c>
      <c r="H53" s="92">
        <f>Jun!F101</f>
        <v>0</v>
      </c>
      <c r="I53" s="94">
        <f>SUM(F53:H53)</f>
        <v>0</v>
      </c>
      <c r="J53" s="92">
        <f>'Jully '!F100</f>
        <v>0</v>
      </c>
      <c r="K53" s="92">
        <f>Aug!F102</f>
        <v>0</v>
      </c>
      <c r="L53" s="92">
        <f>'Sept '!F101</f>
        <v>0</v>
      </c>
      <c r="M53" s="95">
        <f>SUM(J53:L53)</f>
        <v>0</v>
      </c>
      <c r="N53" s="92">
        <f>'Oct '!F101</f>
        <v>0</v>
      </c>
      <c r="O53" s="92">
        <f>Nov!F100</f>
        <v>0</v>
      </c>
      <c r="P53" s="92">
        <f>Dec!F101</f>
        <v>0</v>
      </c>
      <c r="Q53" s="96">
        <f>SUM(N53:P53)</f>
        <v>0</v>
      </c>
      <c r="R53" s="92">
        <f>Jan!F101</f>
        <v>0</v>
      </c>
      <c r="S53" s="92">
        <f>Feb!F101</f>
        <v>0</v>
      </c>
      <c r="T53" s="92">
        <f>Mar!F101</f>
        <v>0</v>
      </c>
      <c r="U53" s="92">
        <f>SUM(R53:T53)</f>
        <v>0</v>
      </c>
      <c r="V53" s="94">
        <f>I53+M53+Q53+U53</f>
        <v>0</v>
      </c>
      <c r="W53" s="92">
        <f>April!G101</f>
        <v>0</v>
      </c>
      <c r="X53" s="92">
        <v>0</v>
      </c>
      <c r="Y53" s="92">
        <v>0</v>
      </c>
      <c r="Z53" s="92">
        <f>SUM(W53:Y53)</f>
        <v>0</v>
      </c>
      <c r="AA53" s="92">
        <v>0</v>
      </c>
      <c r="AB53" s="92">
        <v>0</v>
      </c>
      <c r="AC53" s="92">
        <v>0</v>
      </c>
      <c r="AD53" s="92">
        <f>SUM(AA53:AC53)</f>
        <v>0</v>
      </c>
      <c r="AE53" s="92">
        <v>0</v>
      </c>
      <c r="AF53" s="92">
        <v>0</v>
      </c>
      <c r="AG53" s="92">
        <v>0</v>
      </c>
      <c r="AH53" s="92">
        <f>SUM(AE53:AG53)</f>
        <v>0</v>
      </c>
      <c r="AI53" s="92">
        <v>0</v>
      </c>
      <c r="AJ53" s="92">
        <v>0</v>
      </c>
      <c r="AK53" s="92">
        <v>0</v>
      </c>
      <c r="AL53" s="92">
        <f>SUM(AI53:AK53)</f>
        <v>0</v>
      </c>
      <c r="AM53" s="92">
        <f t="shared" ref="AM53:AM65" si="39">Z53+AD53+AH53+AL53</f>
        <v>0</v>
      </c>
      <c r="AN53" s="92">
        <f t="shared" ref="AN53:AN65" si="40">E53-AM53</f>
        <v>10</v>
      </c>
    </row>
    <row r="54" spans="1:40">
      <c r="A54" s="92">
        <v>2</v>
      </c>
      <c r="B54" s="57" t="s">
        <v>15</v>
      </c>
      <c r="C54" s="92">
        <f>April!C102</f>
        <v>16</v>
      </c>
      <c r="D54" s="92">
        <v>0</v>
      </c>
      <c r="E54" s="92">
        <f t="shared" ref="E54:E64" si="41">SUM(C54:D54)</f>
        <v>16</v>
      </c>
      <c r="F54" s="92">
        <f>April!F102</f>
        <v>0</v>
      </c>
      <c r="G54" s="92">
        <f>'May '!F102</f>
        <v>0</v>
      </c>
      <c r="H54" s="92">
        <f>Jun!F102</f>
        <v>0</v>
      </c>
      <c r="I54" s="94">
        <f t="shared" ref="I54:I65" si="42">SUM(F54:H54)</f>
        <v>0</v>
      </c>
      <c r="J54" s="92">
        <f>'Jully '!F101</f>
        <v>0</v>
      </c>
      <c r="K54" s="92">
        <f>Aug!F103</f>
        <v>0</v>
      </c>
      <c r="L54" s="92">
        <f>'Sept '!F102</f>
        <v>0</v>
      </c>
      <c r="M54" s="95">
        <f t="shared" ref="M54:M65" si="43">SUM(J54:L54)</f>
        <v>0</v>
      </c>
      <c r="N54" s="92">
        <f>'Oct '!F102</f>
        <v>0</v>
      </c>
      <c r="O54" s="92">
        <f>Nov!F101</f>
        <v>0</v>
      </c>
      <c r="P54" s="92">
        <f>Dec!F102</f>
        <v>0</v>
      </c>
      <c r="Q54" s="96">
        <f t="shared" ref="Q54:Q65" si="44">SUM(N54:P54)</f>
        <v>0</v>
      </c>
      <c r="R54" s="92">
        <f>Jan!F102</f>
        <v>0</v>
      </c>
      <c r="S54" s="92">
        <f>Feb!F102</f>
        <v>0</v>
      </c>
      <c r="T54" s="92">
        <f>Mar!F102</f>
        <v>0</v>
      </c>
      <c r="U54" s="92">
        <f t="shared" ref="U54:U65" si="45">SUM(R54:T54)</f>
        <v>0</v>
      </c>
      <c r="V54" s="94">
        <f t="shared" ref="V54:V65" si="46">I54+M54+Q54+U54</f>
        <v>0</v>
      </c>
      <c r="W54" s="92">
        <f>April!G102</f>
        <v>0</v>
      </c>
      <c r="X54" s="92">
        <v>0</v>
      </c>
      <c r="Y54" s="98">
        <v>0</v>
      </c>
      <c r="Z54" s="92">
        <f t="shared" ref="Z54:Z65" si="47">SUM(W54:Y54)</f>
        <v>0</v>
      </c>
      <c r="AA54" s="98">
        <v>0</v>
      </c>
      <c r="AB54" s="98">
        <v>0</v>
      </c>
      <c r="AC54" s="98">
        <v>0</v>
      </c>
      <c r="AD54" s="92">
        <f t="shared" ref="AD54:AD65" si="48">SUM(AA54:AC54)</f>
        <v>0</v>
      </c>
      <c r="AE54" s="98">
        <v>0</v>
      </c>
      <c r="AF54" s="92">
        <v>0</v>
      </c>
      <c r="AG54" s="92">
        <v>0</v>
      </c>
      <c r="AH54" s="92">
        <f t="shared" ref="AH54:AH65" si="49">SUM(AE54:AG54)</f>
        <v>0</v>
      </c>
      <c r="AI54" s="92">
        <v>0</v>
      </c>
      <c r="AJ54" s="92">
        <v>0</v>
      </c>
      <c r="AK54" s="92">
        <v>0</v>
      </c>
      <c r="AL54" s="92">
        <f t="shared" ref="AL54:AL65" si="50">SUM(AI54:AK54)</f>
        <v>0</v>
      </c>
      <c r="AM54" s="92">
        <f t="shared" si="39"/>
        <v>0</v>
      </c>
      <c r="AN54" s="92">
        <f t="shared" si="40"/>
        <v>16</v>
      </c>
    </row>
    <row r="55" spans="1:40">
      <c r="A55" s="92">
        <v>3</v>
      </c>
      <c r="B55" s="57" t="s">
        <v>16</v>
      </c>
      <c r="C55" s="92">
        <f>April!C103</f>
        <v>12</v>
      </c>
      <c r="D55" s="92">
        <v>0</v>
      </c>
      <c r="E55" s="92">
        <f t="shared" si="41"/>
        <v>12</v>
      </c>
      <c r="F55" s="92">
        <f>April!F103</f>
        <v>0</v>
      </c>
      <c r="G55" s="92">
        <f>'May '!F103</f>
        <v>0</v>
      </c>
      <c r="H55" s="92">
        <f>Jun!F103</f>
        <v>0</v>
      </c>
      <c r="I55" s="94">
        <f t="shared" si="42"/>
        <v>0</v>
      </c>
      <c r="J55" s="92">
        <f>'Jully '!F102</f>
        <v>0</v>
      </c>
      <c r="K55" s="92">
        <f>Aug!F104</f>
        <v>0</v>
      </c>
      <c r="L55" s="92">
        <f>'Sept '!F103</f>
        <v>0</v>
      </c>
      <c r="M55" s="95">
        <f t="shared" si="43"/>
        <v>0</v>
      </c>
      <c r="N55" s="92">
        <f>'Oct '!F103</f>
        <v>0</v>
      </c>
      <c r="O55" s="92">
        <f>Nov!F102</f>
        <v>0</v>
      </c>
      <c r="P55" s="92">
        <f>Dec!F103</f>
        <v>0</v>
      </c>
      <c r="Q55" s="96">
        <f t="shared" si="44"/>
        <v>0</v>
      </c>
      <c r="R55" s="92">
        <f>Jan!F103</f>
        <v>0</v>
      </c>
      <c r="S55" s="92">
        <f>Feb!F103</f>
        <v>0</v>
      </c>
      <c r="T55" s="92">
        <f>Mar!F103</f>
        <v>0</v>
      </c>
      <c r="U55" s="92">
        <f t="shared" si="45"/>
        <v>0</v>
      </c>
      <c r="V55" s="94">
        <f t="shared" si="46"/>
        <v>0</v>
      </c>
      <c r="W55" s="92">
        <f>April!G103</f>
        <v>0</v>
      </c>
      <c r="X55" s="92">
        <v>0</v>
      </c>
      <c r="Y55" s="92">
        <v>0</v>
      </c>
      <c r="Z55" s="92">
        <f t="shared" si="47"/>
        <v>0</v>
      </c>
      <c r="AA55" s="92">
        <v>0</v>
      </c>
      <c r="AB55" s="92">
        <v>0</v>
      </c>
      <c r="AC55" s="92">
        <v>0</v>
      </c>
      <c r="AD55" s="92">
        <f t="shared" si="48"/>
        <v>0</v>
      </c>
      <c r="AE55" s="92">
        <v>0</v>
      </c>
      <c r="AF55" s="92">
        <v>0</v>
      </c>
      <c r="AG55" s="92">
        <v>0</v>
      </c>
      <c r="AH55" s="92">
        <f t="shared" si="49"/>
        <v>0</v>
      </c>
      <c r="AI55" s="92">
        <v>0</v>
      </c>
      <c r="AJ55" s="92">
        <v>0</v>
      </c>
      <c r="AK55" s="92">
        <v>0</v>
      </c>
      <c r="AL55" s="92">
        <f t="shared" si="50"/>
        <v>0</v>
      </c>
      <c r="AM55" s="92">
        <f t="shared" si="39"/>
        <v>0</v>
      </c>
      <c r="AN55" s="92">
        <f t="shared" si="40"/>
        <v>12</v>
      </c>
    </row>
    <row r="56" spans="1:40">
      <c r="A56" s="92">
        <v>4</v>
      </c>
      <c r="B56" s="57" t="s">
        <v>17</v>
      </c>
      <c r="C56" s="92">
        <f>April!C104</f>
        <v>18</v>
      </c>
      <c r="D56" s="92">
        <v>0</v>
      </c>
      <c r="E56" s="92">
        <f t="shared" si="41"/>
        <v>18</v>
      </c>
      <c r="F56" s="92">
        <f>April!F104</f>
        <v>0</v>
      </c>
      <c r="G56" s="92">
        <f>'May '!F104</f>
        <v>0</v>
      </c>
      <c r="H56" s="92">
        <f>Jun!F104</f>
        <v>0</v>
      </c>
      <c r="I56" s="94">
        <f t="shared" si="42"/>
        <v>0</v>
      </c>
      <c r="J56" s="92">
        <f>'Jully '!F103</f>
        <v>0</v>
      </c>
      <c r="K56" s="92">
        <f>Aug!F105</f>
        <v>0</v>
      </c>
      <c r="L56" s="92">
        <f>'Sept '!F104</f>
        <v>0</v>
      </c>
      <c r="M56" s="95">
        <f t="shared" si="43"/>
        <v>0</v>
      </c>
      <c r="N56" s="92">
        <f>'Oct '!F104</f>
        <v>0</v>
      </c>
      <c r="O56" s="92">
        <f>Nov!F103</f>
        <v>0</v>
      </c>
      <c r="P56" s="92">
        <f>Dec!F104</f>
        <v>0</v>
      </c>
      <c r="Q56" s="96">
        <f t="shared" si="44"/>
        <v>0</v>
      </c>
      <c r="R56" s="92">
        <f>Jan!F104</f>
        <v>0</v>
      </c>
      <c r="S56" s="92">
        <f>Feb!F104</f>
        <v>0</v>
      </c>
      <c r="T56" s="92">
        <f>Mar!F104</f>
        <v>0</v>
      </c>
      <c r="U56" s="92">
        <f t="shared" si="45"/>
        <v>0</v>
      </c>
      <c r="V56" s="94">
        <f t="shared" si="46"/>
        <v>0</v>
      </c>
      <c r="W56" s="92">
        <f>April!G104</f>
        <v>0</v>
      </c>
      <c r="X56" s="92">
        <v>0</v>
      </c>
      <c r="Y56" s="92">
        <v>0</v>
      </c>
      <c r="Z56" s="92">
        <f t="shared" si="47"/>
        <v>0</v>
      </c>
      <c r="AA56" s="92">
        <v>0</v>
      </c>
      <c r="AB56" s="92">
        <v>0</v>
      </c>
      <c r="AC56" s="92">
        <v>0</v>
      </c>
      <c r="AD56" s="92">
        <f t="shared" si="48"/>
        <v>0</v>
      </c>
      <c r="AE56" s="92">
        <v>0</v>
      </c>
      <c r="AF56" s="92">
        <v>0</v>
      </c>
      <c r="AG56" s="92">
        <v>0</v>
      </c>
      <c r="AH56" s="92">
        <f t="shared" si="49"/>
        <v>0</v>
      </c>
      <c r="AI56" s="92">
        <v>0</v>
      </c>
      <c r="AJ56" s="92">
        <v>0</v>
      </c>
      <c r="AK56" s="92">
        <v>0</v>
      </c>
      <c r="AL56" s="92">
        <f t="shared" si="50"/>
        <v>0</v>
      </c>
      <c r="AM56" s="92">
        <f t="shared" si="39"/>
        <v>0</v>
      </c>
      <c r="AN56" s="92">
        <f t="shared" si="40"/>
        <v>18</v>
      </c>
    </row>
    <row r="57" spans="1:40">
      <c r="A57" s="92">
        <v>5</v>
      </c>
      <c r="B57" s="57" t="s">
        <v>18</v>
      </c>
      <c r="C57" s="92">
        <f>April!C105</f>
        <v>9</v>
      </c>
      <c r="D57" s="92">
        <v>0</v>
      </c>
      <c r="E57" s="92">
        <f t="shared" si="41"/>
        <v>9</v>
      </c>
      <c r="F57" s="92">
        <f>April!F105</f>
        <v>0</v>
      </c>
      <c r="G57" s="92">
        <f>'May '!F105</f>
        <v>0</v>
      </c>
      <c r="H57" s="92">
        <f>Jun!F105</f>
        <v>0</v>
      </c>
      <c r="I57" s="94">
        <f t="shared" si="42"/>
        <v>0</v>
      </c>
      <c r="J57" s="92">
        <f>'Jully '!F104</f>
        <v>0</v>
      </c>
      <c r="K57" s="92">
        <f>Aug!F106</f>
        <v>0</v>
      </c>
      <c r="L57" s="92">
        <f>'Sept '!F105</f>
        <v>0</v>
      </c>
      <c r="M57" s="95">
        <f t="shared" si="43"/>
        <v>0</v>
      </c>
      <c r="N57" s="92">
        <f>'Oct '!F105</f>
        <v>0</v>
      </c>
      <c r="O57" s="92">
        <f>Nov!F104</f>
        <v>0</v>
      </c>
      <c r="P57" s="92">
        <f>Dec!F105</f>
        <v>0</v>
      </c>
      <c r="Q57" s="96">
        <f t="shared" si="44"/>
        <v>0</v>
      </c>
      <c r="R57" s="92">
        <f>Jan!F105</f>
        <v>0</v>
      </c>
      <c r="S57" s="92">
        <f>Feb!F105</f>
        <v>0</v>
      </c>
      <c r="T57" s="92">
        <f>Mar!F105</f>
        <v>0</v>
      </c>
      <c r="U57" s="92">
        <f t="shared" si="45"/>
        <v>0</v>
      </c>
      <c r="V57" s="94">
        <f t="shared" si="46"/>
        <v>0</v>
      </c>
      <c r="W57" s="92">
        <f>April!G105</f>
        <v>0</v>
      </c>
      <c r="X57" s="92">
        <v>0</v>
      </c>
      <c r="Y57" s="92">
        <v>0</v>
      </c>
      <c r="Z57" s="92">
        <f t="shared" si="47"/>
        <v>0</v>
      </c>
      <c r="AA57" s="92">
        <v>0</v>
      </c>
      <c r="AB57" s="92">
        <v>0</v>
      </c>
      <c r="AC57" s="92">
        <v>0</v>
      </c>
      <c r="AD57" s="92">
        <f t="shared" si="48"/>
        <v>0</v>
      </c>
      <c r="AE57" s="92">
        <v>0</v>
      </c>
      <c r="AF57" s="92">
        <v>0</v>
      </c>
      <c r="AG57" s="92">
        <v>0</v>
      </c>
      <c r="AH57" s="92">
        <f t="shared" si="49"/>
        <v>0</v>
      </c>
      <c r="AI57" s="92">
        <v>0</v>
      </c>
      <c r="AJ57" s="92">
        <v>0</v>
      </c>
      <c r="AK57" s="92">
        <v>0</v>
      </c>
      <c r="AL57" s="92">
        <f t="shared" si="50"/>
        <v>0</v>
      </c>
      <c r="AM57" s="92">
        <f t="shared" si="39"/>
        <v>0</v>
      </c>
      <c r="AN57" s="92">
        <f t="shared" si="40"/>
        <v>9</v>
      </c>
    </row>
    <row r="58" spans="1:40">
      <c r="A58" s="92">
        <v>6</v>
      </c>
      <c r="B58" s="57" t="s">
        <v>19</v>
      </c>
      <c r="C58" s="92">
        <f>April!C106</f>
        <v>24</v>
      </c>
      <c r="D58" s="92">
        <v>0</v>
      </c>
      <c r="E58" s="92">
        <f t="shared" si="41"/>
        <v>24</v>
      </c>
      <c r="F58" s="92">
        <f>April!F106</f>
        <v>0</v>
      </c>
      <c r="G58" s="92">
        <f>'May '!F106</f>
        <v>0</v>
      </c>
      <c r="H58" s="92">
        <f>Jun!F106</f>
        <v>0</v>
      </c>
      <c r="I58" s="94">
        <f t="shared" si="42"/>
        <v>0</v>
      </c>
      <c r="J58" s="92">
        <f>'Jully '!F105</f>
        <v>0</v>
      </c>
      <c r="K58" s="92">
        <f>Aug!F107</f>
        <v>0</v>
      </c>
      <c r="L58" s="92">
        <f>'Sept '!F106</f>
        <v>0</v>
      </c>
      <c r="M58" s="95">
        <f t="shared" si="43"/>
        <v>0</v>
      </c>
      <c r="N58" s="92">
        <f>'Oct '!F106</f>
        <v>0</v>
      </c>
      <c r="O58" s="92">
        <f>Nov!F105</f>
        <v>0</v>
      </c>
      <c r="P58" s="92">
        <f>Dec!F106</f>
        <v>0</v>
      </c>
      <c r="Q58" s="96">
        <f t="shared" si="44"/>
        <v>0</v>
      </c>
      <c r="R58" s="92">
        <f>Jan!F106</f>
        <v>0</v>
      </c>
      <c r="S58" s="92">
        <f>Feb!F106</f>
        <v>0</v>
      </c>
      <c r="T58" s="92">
        <f>Mar!F106</f>
        <v>0</v>
      </c>
      <c r="U58" s="92">
        <f t="shared" si="45"/>
        <v>0</v>
      </c>
      <c r="V58" s="94">
        <f t="shared" si="46"/>
        <v>0</v>
      </c>
      <c r="W58" s="92">
        <f>April!G106</f>
        <v>0</v>
      </c>
      <c r="X58" s="92">
        <v>0</v>
      </c>
      <c r="Y58" s="92">
        <v>0</v>
      </c>
      <c r="Z58" s="92">
        <f t="shared" si="47"/>
        <v>0</v>
      </c>
      <c r="AA58" s="92">
        <v>0</v>
      </c>
      <c r="AB58" s="92">
        <v>0</v>
      </c>
      <c r="AC58" s="92">
        <v>0</v>
      </c>
      <c r="AD58" s="92">
        <f t="shared" si="48"/>
        <v>0</v>
      </c>
      <c r="AE58" s="92">
        <v>0</v>
      </c>
      <c r="AF58" s="92">
        <v>0</v>
      </c>
      <c r="AG58" s="92">
        <v>0</v>
      </c>
      <c r="AH58" s="92">
        <f t="shared" si="49"/>
        <v>0</v>
      </c>
      <c r="AI58" s="92">
        <v>0</v>
      </c>
      <c r="AJ58" s="92">
        <v>0</v>
      </c>
      <c r="AK58" s="92">
        <v>0</v>
      </c>
      <c r="AL58" s="92">
        <f t="shared" si="50"/>
        <v>0</v>
      </c>
      <c r="AM58" s="92">
        <f t="shared" si="39"/>
        <v>0</v>
      </c>
      <c r="AN58" s="92">
        <f t="shared" si="40"/>
        <v>24</v>
      </c>
    </row>
    <row r="59" spans="1:40">
      <c r="A59" s="92">
        <v>7</v>
      </c>
      <c r="B59" s="57" t="s">
        <v>20</v>
      </c>
      <c r="C59" s="92">
        <f>April!C107</f>
        <v>24</v>
      </c>
      <c r="D59" s="92">
        <v>0</v>
      </c>
      <c r="E59" s="92">
        <f t="shared" si="41"/>
        <v>24</v>
      </c>
      <c r="F59" s="92">
        <f>April!F107</f>
        <v>0</v>
      </c>
      <c r="G59" s="92">
        <f>'May '!F107</f>
        <v>0</v>
      </c>
      <c r="H59" s="92">
        <f>Jun!F107</f>
        <v>0</v>
      </c>
      <c r="I59" s="94">
        <f t="shared" si="42"/>
        <v>0</v>
      </c>
      <c r="J59" s="92">
        <f>'Jully '!F106</f>
        <v>0</v>
      </c>
      <c r="K59" s="92">
        <f>Aug!F108</f>
        <v>0</v>
      </c>
      <c r="L59" s="92">
        <f>'Sept '!F107</f>
        <v>0</v>
      </c>
      <c r="M59" s="95">
        <f t="shared" si="43"/>
        <v>0</v>
      </c>
      <c r="N59" s="92">
        <f>'Oct '!F107</f>
        <v>0</v>
      </c>
      <c r="O59" s="92">
        <f>Nov!F106</f>
        <v>0</v>
      </c>
      <c r="P59" s="92">
        <f>Dec!F107</f>
        <v>0</v>
      </c>
      <c r="Q59" s="96">
        <f t="shared" si="44"/>
        <v>0</v>
      </c>
      <c r="R59" s="92">
        <f>Jan!F107</f>
        <v>0</v>
      </c>
      <c r="S59" s="92">
        <f>Feb!F107</f>
        <v>0</v>
      </c>
      <c r="T59" s="92">
        <f>Mar!F107</f>
        <v>0</v>
      </c>
      <c r="U59" s="92">
        <f t="shared" si="45"/>
        <v>0</v>
      </c>
      <c r="V59" s="94">
        <f t="shared" si="46"/>
        <v>0</v>
      </c>
      <c r="W59" s="92">
        <f>April!G107</f>
        <v>0</v>
      </c>
      <c r="X59" s="92">
        <v>0</v>
      </c>
      <c r="Y59" s="92">
        <v>0</v>
      </c>
      <c r="Z59" s="92">
        <f t="shared" si="47"/>
        <v>0</v>
      </c>
      <c r="AA59" s="92">
        <v>0</v>
      </c>
      <c r="AB59" s="92">
        <v>0</v>
      </c>
      <c r="AC59" s="92">
        <v>0</v>
      </c>
      <c r="AD59" s="92">
        <f t="shared" si="48"/>
        <v>0</v>
      </c>
      <c r="AE59" s="92">
        <v>0</v>
      </c>
      <c r="AF59" s="92">
        <v>0</v>
      </c>
      <c r="AG59" s="92">
        <v>0</v>
      </c>
      <c r="AH59" s="92">
        <f t="shared" si="49"/>
        <v>0</v>
      </c>
      <c r="AI59" s="92">
        <v>0</v>
      </c>
      <c r="AJ59" s="92">
        <v>0</v>
      </c>
      <c r="AK59" s="92">
        <v>0</v>
      </c>
      <c r="AL59" s="92">
        <f t="shared" si="50"/>
        <v>0</v>
      </c>
      <c r="AM59" s="92">
        <f t="shared" si="39"/>
        <v>0</v>
      </c>
      <c r="AN59" s="92">
        <f t="shared" si="40"/>
        <v>24</v>
      </c>
    </row>
    <row r="60" spans="1:40">
      <c r="A60" s="92">
        <v>8</v>
      </c>
      <c r="B60" s="57" t="s">
        <v>33</v>
      </c>
      <c r="C60" s="92">
        <f>April!C108</f>
        <v>9</v>
      </c>
      <c r="D60" s="92">
        <v>0</v>
      </c>
      <c r="E60" s="92">
        <f t="shared" si="41"/>
        <v>9</v>
      </c>
      <c r="F60" s="92">
        <f>April!F108</f>
        <v>0</v>
      </c>
      <c r="G60" s="92">
        <f>'May '!F108</f>
        <v>0</v>
      </c>
      <c r="H60" s="92">
        <f>Jun!F108</f>
        <v>0</v>
      </c>
      <c r="I60" s="94">
        <f t="shared" si="42"/>
        <v>0</v>
      </c>
      <c r="J60" s="92">
        <f>'Jully '!F107</f>
        <v>0</v>
      </c>
      <c r="K60" s="92">
        <f>Aug!F109</f>
        <v>0</v>
      </c>
      <c r="L60" s="92">
        <f>'Sept '!F108</f>
        <v>0</v>
      </c>
      <c r="M60" s="95">
        <f t="shared" si="43"/>
        <v>0</v>
      </c>
      <c r="N60" s="92">
        <f>'Oct '!F108</f>
        <v>0</v>
      </c>
      <c r="O60" s="92">
        <f>Nov!F107</f>
        <v>0</v>
      </c>
      <c r="P60" s="92">
        <f>Dec!F108</f>
        <v>0</v>
      </c>
      <c r="Q60" s="96">
        <f t="shared" si="44"/>
        <v>0</v>
      </c>
      <c r="R60" s="92">
        <f>Jan!F108</f>
        <v>0</v>
      </c>
      <c r="S60" s="92">
        <f>Feb!F108</f>
        <v>0</v>
      </c>
      <c r="T60" s="92">
        <f>Mar!F108</f>
        <v>0</v>
      </c>
      <c r="U60" s="92">
        <f t="shared" si="45"/>
        <v>0</v>
      </c>
      <c r="V60" s="94">
        <f t="shared" si="46"/>
        <v>0</v>
      </c>
      <c r="W60" s="92">
        <f>April!G108</f>
        <v>0</v>
      </c>
      <c r="X60" s="92">
        <v>0</v>
      </c>
      <c r="Y60" s="92">
        <v>0</v>
      </c>
      <c r="Z60" s="92">
        <f t="shared" si="47"/>
        <v>0</v>
      </c>
      <c r="AA60" s="92">
        <v>0</v>
      </c>
      <c r="AB60" s="92">
        <v>0</v>
      </c>
      <c r="AC60" s="92">
        <v>0</v>
      </c>
      <c r="AD60" s="92">
        <f t="shared" si="48"/>
        <v>0</v>
      </c>
      <c r="AE60" s="92">
        <v>0</v>
      </c>
      <c r="AF60" s="92">
        <v>0</v>
      </c>
      <c r="AG60" s="92">
        <v>0</v>
      </c>
      <c r="AH60" s="92">
        <f t="shared" si="49"/>
        <v>0</v>
      </c>
      <c r="AI60" s="92">
        <v>0</v>
      </c>
      <c r="AJ60" s="92">
        <v>0</v>
      </c>
      <c r="AK60" s="92">
        <v>0</v>
      </c>
      <c r="AL60" s="92">
        <f t="shared" si="50"/>
        <v>0</v>
      </c>
      <c r="AM60" s="92">
        <f t="shared" si="39"/>
        <v>0</v>
      </c>
      <c r="AN60" s="92">
        <f t="shared" si="40"/>
        <v>9</v>
      </c>
    </row>
    <row r="61" spans="1:40">
      <c r="A61" s="92">
        <v>9</v>
      </c>
      <c r="B61" s="57" t="s">
        <v>34</v>
      </c>
      <c r="C61" s="92">
        <f>April!C109</f>
        <v>4</v>
      </c>
      <c r="D61" s="92">
        <v>0</v>
      </c>
      <c r="E61" s="92">
        <f t="shared" si="41"/>
        <v>4</v>
      </c>
      <c r="F61" s="92">
        <f>April!F109</f>
        <v>0</v>
      </c>
      <c r="G61" s="92">
        <f>'May '!F109</f>
        <v>0</v>
      </c>
      <c r="H61" s="92">
        <f>Jun!F109</f>
        <v>0</v>
      </c>
      <c r="I61" s="94">
        <f t="shared" si="42"/>
        <v>0</v>
      </c>
      <c r="J61" s="92">
        <f>'Jully '!F108</f>
        <v>0</v>
      </c>
      <c r="K61" s="92">
        <f>Aug!F110</f>
        <v>0</v>
      </c>
      <c r="L61" s="92">
        <f>'Sept '!F109</f>
        <v>0</v>
      </c>
      <c r="M61" s="95">
        <f t="shared" si="43"/>
        <v>0</v>
      </c>
      <c r="N61" s="92">
        <f>'Oct '!F109</f>
        <v>0</v>
      </c>
      <c r="O61" s="92">
        <f>Nov!F108</f>
        <v>0</v>
      </c>
      <c r="P61" s="92">
        <f>Dec!F109</f>
        <v>0</v>
      </c>
      <c r="Q61" s="96">
        <f t="shared" si="44"/>
        <v>0</v>
      </c>
      <c r="R61" s="92">
        <f>Jan!F109</f>
        <v>0</v>
      </c>
      <c r="S61" s="92">
        <f>Feb!F109</f>
        <v>0</v>
      </c>
      <c r="T61" s="92">
        <f>Mar!F109</f>
        <v>0</v>
      </c>
      <c r="U61" s="92">
        <f t="shared" si="45"/>
        <v>0</v>
      </c>
      <c r="V61" s="94">
        <f t="shared" si="46"/>
        <v>0</v>
      </c>
      <c r="W61" s="92">
        <f>April!G109</f>
        <v>0</v>
      </c>
      <c r="X61" s="92">
        <v>0</v>
      </c>
      <c r="Y61" s="92">
        <v>0</v>
      </c>
      <c r="Z61" s="92">
        <f t="shared" si="47"/>
        <v>0</v>
      </c>
      <c r="AA61" s="92">
        <v>0</v>
      </c>
      <c r="AB61" s="92">
        <v>0</v>
      </c>
      <c r="AC61" s="92">
        <v>0</v>
      </c>
      <c r="AD61" s="92">
        <f t="shared" si="48"/>
        <v>0</v>
      </c>
      <c r="AE61" s="92">
        <v>0</v>
      </c>
      <c r="AF61" s="92">
        <v>0</v>
      </c>
      <c r="AG61" s="92">
        <v>0</v>
      </c>
      <c r="AH61" s="92">
        <f t="shared" si="49"/>
        <v>0</v>
      </c>
      <c r="AI61" s="92">
        <v>0</v>
      </c>
      <c r="AJ61" s="92">
        <v>0</v>
      </c>
      <c r="AK61" s="92">
        <v>0</v>
      </c>
      <c r="AL61" s="92">
        <f t="shared" si="50"/>
        <v>0</v>
      </c>
      <c r="AM61" s="92">
        <f t="shared" si="39"/>
        <v>0</v>
      </c>
      <c r="AN61" s="92">
        <f t="shared" si="40"/>
        <v>4</v>
      </c>
    </row>
    <row r="62" spans="1:40">
      <c r="A62" s="92">
        <v>10</v>
      </c>
      <c r="B62" s="57" t="s">
        <v>70</v>
      </c>
      <c r="C62" s="92">
        <f>April!C110</f>
        <v>27</v>
      </c>
      <c r="D62" s="92">
        <v>0</v>
      </c>
      <c r="E62" s="92">
        <f t="shared" si="41"/>
        <v>27</v>
      </c>
      <c r="F62" s="92">
        <f>April!F110</f>
        <v>0</v>
      </c>
      <c r="G62" s="92">
        <f>'May '!F110</f>
        <v>0</v>
      </c>
      <c r="H62" s="92">
        <f>Jun!F110</f>
        <v>0</v>
      </c>
      <c r="I62" s="94">
        <f t="shared" si="42"/>
        <v>0</v>
      </c>
      <c r="J62" s="92">
        <f>'Jully '!F109</f>
        <v>0</v>
      </c>
      <c r="K62" s="92">
        <f>Aug!F111</f>
        <v>0</v>
      </c>
      <c r="L62" s="92">
        <f>'Sept '!F110</f>
        <v>0</v>
      </c>
      <c r="M62" s="95">
        <f t="shared" si="43"/>
        <v>0</v>
      </c>
      <c r="N62" s="92">
        <f>'Oct '!F110</f>
        <v>0</v>
      </c>
      <c r="O62" s="92">
        <f>Nov!F109</f>
        <v>0</v>
      </c>
      <c r="P62" s="92">
        <f>Dec!F110</f>
        <v>0</v>
      </c>
      <c r="Q62" s="96">
        <f t="shared" si="44"/>
        <v>0</v>
      </c>
      <c r="R62" s="92">
        <f>Jan!F110</f>
        <v>0</v>
      </c>
      <c r="S62" s="92">
        <f>Feb!F110</f>
        <v>0</v>
      </c>
      <c r="T62" s="92">
        <f>Mar!F110</f>
        <v>0</v>
      </c>
      <c r="U62" s="92">
        <f t="shared" si="45"/>
        <v>0</v>
      </c>
      <c r="V62" s="94">
        <f t="shared" si="46"/>
        <v>0</v>
      </c>
      <c r="W62" s="92">
        <f>April!G110</f>
        <v>0</v>
      </c>
      <c r="X62" s="92">
        <v>0</v>
      </c>
      <c r="Y62" s="92">
        <v>0</v>
      </c>
      <c r="Z62" s="92">
        <f t="shared" si="47"/>
        <v>0</v>
      </c>
      <c r="AA62" s="92">
        <v>0</v>
      </c>
      <c r="AB62" s="92">
        <v>0</v>
      </c>
      <c r="AC62" s="92">
        <v>0</v>
      </c>
      <c r="AD62" s="92">
        <f t="shared" si="48"/>
        <v>0</v>
      </c>
      <c r="AE62" s="92">
        <v>0</v>
      </c>
      <c r="AF62" s="92">
        <v>0</v>
      </c>
      <c r="AG62" s="92">
        <v>0</v>
      </c>
      <c r="AH62" s="92">
        <f t="shared" si="49"/>
        <v>0</v>
      </c>
      <c r="AI62" s="92">
        <v>0</v>
      </c>
      <c r="AJ62" s="92">
        <v>0</v>
      </c>
      <c r="AK62" s="92">
        <v>0</v>
      </c>
      <c r="AL62" s="92">
        <f t="shared" si="50"/>
        <v>0</v>
      </c>
      <c r="AM62" s="92">
        <f t="shared" si="39"/>
        <v>0</v>
      </c>
      <c r="AN62" s="92">
        <f t="shared" si="40"/>
        <v>27</v>
      </c>
    </row>
    <row r="63" spans="1:40">
      <c r="A63" s="92">
        <v>11</v>
      </c>
      <c r="B63" s="57" t="s">
        <v>35</v>
      </c>
      <c r="C63" s="92">
        <f>April!C111</f>
        <v>45</v>
      </c>
      <c r="D63" s="92">
        <v>0</v>
      </c>
      <c r="E63" s="92">
        <f t="shared" si="41"/>
        <v>45</v>
      </c>
      <c r="F63" s="92">
        <f>April!F111</f>
        <v>0</v>
      </c>
      <c r="G63" s="92">
        <f>'May '!F111</f>
        <v>0</v>
      </c>
      <c r="H63" s="92">
        <f>Jun!F111</f>
        <v>0</v>
      </c>
      <c r="I63" s="94">
        <f t="shared" si="42"/>
        <v>0</v>
      </c>
      <c r="J63" s="92">
        <f>'Jully '!F110</f>
        <v>0</v>
      </c>
      <c r="K63" s="92">
        <f>Aug!F112</f>
        <v>0</v>
      </c>
      <c r="L63" s="92">
        <f>'Sept '!F111</f>
        <v>0</v>
      </c>
      <c r="M63" s="95">
        <f t="shared" si="43"/>
        <v>0</v>
      </c>
      <c r="N63" s="92">
        <f>'Oct '!F111</f>
        <v>0</v>
      </c>
      <c r="O63" s="92">
        <f>Nov!F110</f>
        <v>0</v>
      </c>
      <c r="P63" s="92">
        <f>Dec!F111</f>
        <v>0</v>
      </c>
      <c r="Q63" s="96">
        <f t="shared" si="44"/>
        <v>0</v>
      </c>
      <c r="R63" s="92">
        <f>Jan!F111</f>
        <v>0</v>
      </c>
      <c r="S63" s="92">
        <f>Feb!F111</f>
        <v>0</v>
      </c>
      <c r="T63" s="92">
        <f>Mar!F111</f>
        <v>0</v>
      </c>
      <c r="U63" s="92">
        <f t="shared" si="45"/>
        <v>0</v>
      </c>
      <c r="V63" s="94">
        <f t="shared" si="46"/>
        <v>0</v>
      </c>
      <c r="W63" s="92">
        <f>April!G111</f>
        <v>0</v>
      </c>
      <c r="X63" s="92">
        <v>0</v>
      </c>
      <c r="Y63" s="92">
        <v>0</v>
      </c>
      <c r="Z63" s="92">
        <f t="shared" si="47"/>
        <v>0</v>
      </c>
      <c r="AA63" s="92">
        <v>0</v>
      </c>
      <c r="AB63" s="92">
        <v>0</v>
      </c>
      <c r="AC63" s="92">
        <v>0</v>
      </c>
      <c r="AD63" s="92">
        <f t="shared" si="48"/>
        <v>0</v>
      </c>
      <c r="AE63" s="92">
        <v>0</v>
      </c>
      <c r="AF63" s="92">
        <v>0</v>
      </c>
      <c r="AG63" s="92">
        <v>0</v>
      </c>
      <c r="AH63" s="92">
        <f t="shared" si="49"/>
        <v>0</v>
      </c>
      <c r="AI63" s="92">
        <v>0</v>
      </c>
      <c r="AJ63" s="92">
        <v>0</v>
      </c>
      <c r="AK63" s="92">
        <v>0</v>
      </c>
      <c r="AL63" s="92">
        <f t="shared" si="50"/>
        <v>0</v>
      </c>
      <c r="AM63" s="92">
        <f t="shared" si="39"/>
        <v>0</v>
      </c>
      <c r="AN63" s="92">
        <f t="shared" si="40"/>
        <v>45</v>
      </c>
    </row>
    <row r="64" spans="1:40">
      <c r="A64" s="92">
        <v>12</v>
      </c>
      <c r="B64" s="57" t="s">
        <v>36</v>
      </c>
      <c r="C64" s="92">
        <f>April!C112</f>
        <v>38</v>
      </c>
      <c r="D64" s="92">
        <v>0</v>
      </c>
      <c r="E64" s="92">
        <f t="shared" si="41"/>
        <v>38</v>
      </c>
      <c r="F64" s="92">
        <f>April!F112</f>
        <v>0</v>
      </c>
      <c r="G64" s="92">
        <f>'May '!F112</f>
        <v>0</v>
      </c>
      <c r="H64" s="92">
        <f>Jun!F112</f>
        <v>0</v>
      </c>
      <c r="I64" s="94">
        <f t="shared" si="42"/>
        <v>0</v>
      </c>
      <c r="J64" s="92">
        <f>'Jully '!F111</f>
        <v>0</v>
      </c>
      <c r="K64" s="92">
        <f>Aug!F113</f>
        <v>0</v>
      </c>
      <c r="L64" s="92">
        <f>'Sept '!F112</f>
        <v>0</v>
      </c>
      <c r="M64" s="95">
        <f t="shared" si="43"/>
        <v>0</v>
      </c>
      <c r="N64" s="92">
        <f>'Oct '!F112</f>
        <v>0</v>
      </c>
      <c r="O64" s="92">
        <f>Nov!F111</f>
        <v>0</v>
      </c>
      <c r="P64" s="92">
        <f>Dec!F112</f>
        <v>0</v>
      </c>
      <c r="Q64" s="96">
        <f t="shared" si="44"/>
        <v>0</v>
      </c>
      <c r="R64" s="92">
        <f>Jan!F112</f>
        <v>0</v>
      </c>
      <c r="S64" s="92">
        <f>Feb!F112</f>
        <v>0</v>
      </c>
      <c r="T64" s="92">
        <f>Mar!F112</f>
        <v>0</v>
      </c>
      <c r="U64" s="92">
        <f t="shared" si="45"/>
        <v>0</v>
      </c>
      <c r="V64" s="94">
        <f t="shared" si="46"/>
        <v>0</v>
      </c>
      <c r="W64" s="92">
        <f>April!G112</f>
        <v>0</v>
      </c>
      <c r="X64" s="92">
        <v>0</v>
      </c>
      <c r="Y64" s="92">
        <v>0</v>
      </c>
      <c r="Z64" s="92">
        <f t="shared" si="47"/>
        <v>0</v>
      </c>
      <c r="AA64" s="92">
        <v>0</v>
      </c>
      <c r="AB64" s="92">
        <v>0</v>
      </c>
      <c r="AC64" s="92">
        <v>0</v>
      </c>
      <c r="AD64" s="92">
        <f t="shared" si="48"/>
        <v>0</v>
      </c>
      <c r="AE64" s="92">
        <v>0</v>
      </c>
      <c r="AF64" s="92">
        <v>0</v>
      </c>
      <c r="AG64" s="92">
        <v>0</v>
      </c>
      <c r="AH64" s="92">
        <f t="shared" si="49"/>
        <v>0</v>
      </c>
      <c r="AI64" s="92">
        <v>0</v>
      </c>
      <c r="AJ64" s="92">
        <v>0</v>
      </c>
      <c r="AK64" s="92">
        <v>0</v>
      </c>
      <c r="AL64" s="92">
        <f t="shared" si="50"/>
        <v>0</v>
      </c>
      <c r="AM64" s="92">
        <f t="shared" si="39"/>
        <v>0</v>
      </c>
      <c r="AN64" s="92">
        <f t="shared" si="40"/>
        <v>38</v>
      </c>
    </row>
    <row r="65" spans="1:40">
      <c r="A65" s="57"/>
      <c r="B65" s="60" t="s">
        <v>13</v>
      </c>
      <c r="C65" s="92">
        <f>April!C113</f>
        <v>236</v>
      </c>
      <c r="D65" s="92">
        <v>0</v>
      </c>
      <c r="E65" s="92">
        <f t="shared" ref="E65" si="51">SUM(C65:C65)</f>
        <v>236</v>
      </c>
      <c r="F65" s="92">
        <f>April!F113</f>
        <v>0</v>
      </c>
      <c r="G65" s="92">
        <f>'May '!F113</f>
        <v>0</v>
      </c>
      <c r="H65" s="92">
        <f>Jun!F113</f>
        <v>0</v>
      </c>
      <c r="I65" s="94">
        <f t="shared" si="42"/>
        <v>0</v>
      </c>
      <c r="J65" s="92">
        <f>'Jully '!F112</f>
        <v>0</v>
      </c>
      <c r="K65" s="92">
        <f>Aug!F114</f>
        <v>0</v>
      </c>
      <c r="L65" s="92">
        <f>'Sept '!F113</f>
        <v>0</v>
      </c>
      <c r="M65" s="95">
        <f t="shared" si="43"/>
        <v>0</v>
      </c>
      <c r="N65" s="92">
        <f>'Oct '!F113</f>
        <v>0</v>
      </c>
      <c r="O65" s="92">
        <f>Nov!F112</f>
        <v>0</v>
      </c>
      <c r="P65" s="92">
        <f>Dec!F113</f>
        <v>0</v>
      </c>
      <c r="Q65" s="96">
        <f t="shared" si="44"/>
        <v>0</v>
      </c>
      <c r="R65" s="92">
        <f>Jan!F113</f>
        <v>0</v>
      </c>
      <c r="S65" s="92">
        <f>Feb!F113</f>
        <v>0</v>
      </c>
      <c r="T65" s="92">
        <f>Mar!F113</f>
        <v>0</v>
      </c>
      <c r="U65" s="92">
        <f t="shared" si="45"/>
        <v>0</v>
      </c>
      <c r="V65" s="94">
        <f t="shared" si="46"/>
        <v>0</v>
      </c>
      <c r="W65" s="92">
        <f>SUM(W53:W64)</f>
        <v>0</v>
      </c>
      <c r="X65" s="99">
        <f t="shared" ref="X65:AK65" si="52">SUM(X53:X64)</f>
        <v>0</v>
      </c>
      <c r="Y65" s="99">
        <f t="shared" si="52"/>
        <v>0</v>
      </c>
      <c r="Z65" s="92">
        <f t="shared" si="47"/>
        <v>0</v>
      </c>
      <c r="AA65" s="99">
        <f t="shared" si="52"/>
        <v>0</v>
      </c>
      <c r="AB65" s="99">
        <f t="shared" si="52"/>
        <v>0</v>
      </c>
      <c r="AC65" s="99">
        <f t="shared" si="52"/>
        <v>0</v>
      </c>
      <c r="AD65" s="92">
        <f t="shared" si="48"/>
        <v>0</v>
      </c>
      <c r="AE65" s="99">
        <f t="shared" si="52"/>
        <v>0</v>
      </c>
      <c r="AF65" s="99">
        <f t="shared" si="52"/>
        <v>0</v>
      </c>
      <c r="AG65" s="99">
        <f t="shared" si="52"/>
        <v>0</v>
      </c>
      <c r="AH65" s="92">
        <f t="shared" si="49"/>
        <v>0</v>
      </c>
      <c r="AI65" s="99">
        <f t="shared" si="52"/>
        <v>0</v>
      </c>
      <c r="AJ65" s="99">
        <f t="shared" si="52"/>
        <v>0</v>
      </c>
      <c r="AK65" s="99">
        <f t="shared" si="52"/>
        <v>0</v>
      </c>
      <c r="AL65" s="92">
        <f t="shared" si="50"/>
        <v>0</v>
      </c>
      <c r="AM65" s="92">
        <f t="shared" si="39"/>
        <v>0</v>
      </c>
      <c r="AN65" s="92">
        <f t="shared" si="40"/>
        <v>236</v>
      </c>
    </row>
    <row r="68" spans="1:40">
      <c r="X68" s="103"/>
      <c r="Y68" s="103"/>
      <c r="Z68" s="103"/>
      <c r="AA68" s="103"/>
      <c r="AB68" s="103"/>
      <c r="AC68" s="103"/>
      <c r="AD68" s="103"/>
      <c r="AE68" s="103"/>
      <c r="AG68" s="103"/>
      <c r="AH68" s="103"/>
      <c r="AI68" s="103"/>
      <c r="AJ68" s="103"/>
      <c r="AK68" s="103"/>
      <c r="AL68" s="103"/>
      <c r="AM68" s="103"/>
      <c r="AN68" s="103"/>
    </row>
    <row r="69" spans="1:40"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>
      <c r="A70" s="168" t="str">
        <f>A49</f>
        <v>´ÖÆüÖ»ÖêÖÖúÖ¸ü úÖµÖÖÔ»ÖµÖÖ ú›üß»Ö ¯ÖÏ»ÖÓ×²ÖŸÖ ¯Ö×¸ü“”êû¤ü 2016-17 ×•Ö»ÆüÖ ¯Ö×¸üÂÖ¤ü,²Öß›ü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</row>
    <row r="71" spans="1:40">
      <c r="A71" s="169" t="str">
        <f>A50</f>
        <v>†.Îú.</v>
      </c>
      <c r="B71" s="169" t="s">
        <v>68</v>
      </c>
      <c r="C71" s="169" t="str">
        <f>C50</f>
        <v>×¤ü­ÖÖÓú 01 ‹×¯ÖÏ»Ö 2016 ¸üÖê•Öß ¯ÖÏ»ÖÓ×²ÖŸÖ ¯Ö×¸ü“”êû¤ü</v>
      </c>
      <c r="D71" s="169" t="str">
        <f>D50</f>
        <v>­Ö¾Öß­Ö †Ö»Öê»Öê ¯Ö×¸ü“”êû¤ü</v>
      </c>
      <c r="E71" s="170" t="str">
        <f>E50</f>
        <v>‹ãúÖ ¯ÖÏ»ÖÓ×²ÖŸÖ ¯Ö×¸ü“”êû¤ü</v>
      </c>
      <c r="F71" s="169" t="str">
        <f>F50</f>
        <v xml:space="preserve">†­Öã¯ÖÖ»Ö­Ö ÃÖÖ¤ü¸ü êú»Öê»Öê ¯Ö×¸ü“”êû¤ü 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 t="str">
        <f>W50</f>
        <v>´ÖÖÆêü¾ÖÖ¸ü ×­ÖúÖ»Öß úÖœü»Öê»Öê ¯Ö×¸ü“”êû¤ü</v>
      </c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 t="str">
        <f>AN50</f>
        <v>´ÖÖÆêü ´ÖÖ“ÖÔü 2017 †Öê¸ü ¯ÖÏ»ÖÓ×²ÖŸÖ ¯Ö×¸ü“”êû¤ü</v>
      </c>
    </row>
    <row r="72" spans="1:40" ht="26.25">
      <c r="A72" s="169"/>
      <c r="B72" s="169"/>
      <c r="C72" s="169"/>
      <c r="D72" s="169"/>
      <c r="E72" s="170"/>
      <c r="F72" s="58" t="str">
        <f t="shared" ref="F72:V73" si="53">F51</f>
        <v>‹×¯ÖÏ»Ö</v>
      </c>
      <c r="G72" s="58" t="str">
        <f t="shared" si="53"/>
        <v>´Öê</v>
      </c>
      <c r="H72" s="58" t="str">
        <f t="shared" si="53"/>
        <v>•Öã­Ö</v>
      </c>
      <c r="I72" s="66" t="s">
        <v>111</v>
      </c>
      <c r="J72" s="58" t="str">
        <f t="shared" si="53"/>
        <v>•Öã»Öî</v>
      </c>
      <c r="K72" s="58" t="str">
        <f t="shared" si="53"/>
        <v>†ÖòÖÂ™ü</v>
      </c>
      <c r="L72" s="58" t="str">
        <f t="shared" si="53"/>
        <v>ÃÖ¯™êü</v>
      </c>
      <c r="M72" s="68" t="s">
        <v>112</v>
      </c>
      <c r="N72" s="58" t="str">
        <f t="shared" si="53"/>
        <v>†ÖòŒ™üÖê</v>
      </c>
      <c r="O72" s="58" t="str">
        <f t="shared" si="53"/>
        <v>­ÖÖê¾Æêü</v>
      </c>
      <c r="P72" s="58" t="str">
        <f t="shared" si="53"/>
        <v>×›üÃÖê</v>
      </c>
      <c r="Q72" s="67" t="s">
        <v>113</v>
      </c>
      <c r="R72" s="58" t="str">
        <f t="shared" si="53"/>
        <v>•ÖÖ­Öê</v>
      </c>
      <c r="S72" s="58" t="str">
        <f t="shared" si="53"/>
        <v>±êú¾ÖÎã</v>
      </c>
      <c r="T72" s="58" t="str">
        <f t="shared" si="53"/>
        <v>´ÖÖ“ÖÔ</v>
      </c>
      <c r="U72" s="58" t="s">
        <v>114</v>
      </c>
      <c r="V72" s="66" t="str">
        <f t="shared" si="53"/>
        <v>‹ãúÖ</v>
      </c>
      <c r="W72" s="58" t="str">
        <f>W51</f>
        <v>‹×¯ÖÏ»Ö</v>
      </c>
      <c r="X72" s="58" t="str">
        <f t="shared" ref="X72:AM72" si="54">X51</f>
        <v>´Öê</v>
      </c>
      <c r="Y72" s="58" t="str">
        <f t="shared" si="54"/>
        <v>•Öã­Ö</v>
      </c>
      <c r="Z72" s="58" t="s">
        <v>111</v>
      </c>
      <c r="AA72" s="58" t="str">
        <f t="shared" si="54"/>
        <v>•Öã»Öî</v>
      </c>
      <c r="AB72" s="58" t="str">
        <f t="shared" si="54"/>
        <v>†ÖòÖÂ™ü</v>
      </c>
      <c r="AC72" s="58" t="str">
        <f t="shared" si="54"/>
        <v>ÃÖ¯™êü</v>
      </c>
      <c r="AD72" s="58" t="s">
        <v>112</v>
      </c>
      <c r="AE72" s="58" t="str">
        <f t="shared" si="54"/>
        <v>†ÖòŒ™üÖê</v>
      </c>
      <c r="AF72" s="58" t="str">
        <f t="shared" si="54"/>
        <v>­ÖÖê¾Æêü</v>
      </c>
      <c r="AG72" s="58" t="str">
        <f t="shared" si="54"/>
        <v>×›üÃÖê</v>
      </c>
      <c r="AH72" s="58" t="s">
        <v>113</v>
      </c>
      <c r="AI72" s="58" t="str">
        <f t="shared" si="54"/>
        <v>•ÖÖ­Öê</v>
      </c>
      <c r="AJ72" s="58" t="str">
        <f t="shared" si="54"/>
        <v>±êú¾ÖÎã</v>
      </c>
      <c r="AK72" s="58" t="str">
        <f t="shared" si="54"/>
        <v>´ÖÖ“ÖÔ</v>
      </c>
      <c r="AL72" s="58" t="s">
        <v>114</v>
      </c>
      <c r="AM72" s="58" t="str">
        <f t="shared" si="54"/>
        <v>‹ãúÖ</v>
      </c>
      <c r="AN72" s="169"/>
    </row>
    <row r="73" spans="1:40">
      <c r="A73" s="92">
        <f>A52</f>
        <v>1</v>
      </c>
      <c r="B73" s="92">
        <f>B52</f>
        <v>2</v>
      </c>
      <c r="C73" s="92">
        <v>3</v>
      </c>
      <c r="D73" s="92">
        <v>4</v>
      </c>
      <c r="E73" s="92">
        <v>5</v>
      </c>
      <c r="F73" s="92">
        <v>6</v>
      </c>
      <c r="G73" s="92">
        <f t="shared" si="53"/>
        <v>7</v>
      </c>
      <c r="H73" s="92">
        <f t="shared" si="53"/>
        <v>8</v>
      </c>
      <c r="I73" s="94">
        <f t="shared" si="53"/>
        <v>9</v>
      </c>
      <c r="J73" s="92">
        <f t="shared" si="53"/>
        <v>10</v>
      </c>
      <c r="K73" s="92">
        <f t="shared" si="53"/>
        <v>11</v>
      </c>
      <c r="L73" s="92">
        <f t="shared" si="53"/>
        <v>12</v>
      </c>
      <c r="M73" s="95">
        <f t="shared" si="53"/>
        <v>13</v>
      </c>
      <c r="N73" s="92">
        <f t="shared" si="53"/>
        <v>14</v>
      </c>
      <c r="O73" s="92">
        <f t="shared" si="53"/>
        <v>15</v>
      </c>
      <c r="P73" s="92">
        <f t="shared" si="53"/>
        <v>16</v>
      </c>
      <c r="Q73" s="96">
        <f t="shared" si="53"/>
        <v>17</v>
      </c>
      <c r="R73" s="92">
        <f t="shared" si="53"/>
        <v>18</v>
      </c>
      <c r="S73" s="92">
        <f t="shared" si="53"/>
        <v>19</v>
      </c>
      <c r="T73" s="92">
        <f t="shared" si="53"/>
        <v>20</v>
      </c>
      <c r="U73" s="92">
        <f t="shared" si="53"/>
        <v>21</v>
      </c>
      <c r="V73" s="94">
        <f t="shared" si="53"/>
        <v>22</v>
      </c>
      <c r="W73" s="92">
        <f t="shared" ref="W73:AN73" si="55">W52</f>
        <v>23</v>
      </c>
      <c r="X73" s="92">
        <f t="shared" si="55"/>
        <v>24</v>
      </c>
      <c r="Y73" s="92">
        <f t="shared" si="55"/>
        <v>25</v>
      </c>
      <c r="Z73" s="92">
        <f t="shared" si="55"/>
        <v>26</v>
      </c>
      <c r="AA73" s="92">
        <f t="shared" si="55"/>
        <v>27</v>
      </c>
      <c r="AB73" s="92">
        <f t="shared" si="55"/>
        <v>28</v>
      </c>
      <c r="AC73" s="92">
        <f t="shared" si="55"/>
        <v>29</v>
      </c>
      <c r="AD73" s="92">
        <f t="shared" si="55"/>
        <v>30</v>
      </c>
      <c r="AE73" s="92">
        <f t="shared" si="55"/>
        <v>31</v>
      </c>
      <c r="AF73" s="92">
        <f t="shared" si="55"/>
        <v>32</v>
      </c>
      <c r="AG73" s="92">
        <f t="shared" si="55"/>
        <v>33</v>
      </c>
      <c r="AH73" s="92">
        <f t="shared" si="55"/>
        <v>34</v>
      </c>
      <c r="AI73" s="92">
        <f t="shared" si="55"/>
        <v>35</v>
      </c>
      <c r="AJ73" s="92">
        <f t="shared" si="55"/>
        <v>36</v>
      </c>
      <c r="AK73" s="92">
        <f t="shared" si="55"/>
        <v>37</v>
      </c>
      <c r="AL73" s="92">
        <f t="shared" si="55"/>
        <v>38</v>
      </c>
      <c r="AM73" s="92">
        <f t="shared" si="55"/>
        <v>39</v>
      </c>
      <c r="AN73" s="92">
        <f t="shared" si="55"/>
        <v>40</v>
      </c>
    </row>
    <row r="74" spans="1:40">
      <c r="A74" s="92">
        <v>1</v>
      </c>
      <c r="B74" s="57" t="s">
        <v>2</v>
      </c>
      <c r="C74" s="92">
        <f>April!C78</f>
        <v>61</v>
      </c>
      <c r="D74" s="92">
        <v>0</v>
      </c>
      <c r="E74" s="92">
        <f>SUM(C74:D74)</f>
        <v>61</v>
      </c>
      <c r="F74" s="92">
        <f>April!F78</f>
        <v>0</v>
      </c>
      <c r="G74" s="92">
        <f>'May '!F78</f>
        <v>0</v>
      </c>
      <c r="H74" s="92">
        <f>Jun!F78</f>
        <v>0</v>
      </c>
      <c r="I74" s="94">
        <f t="shared" ref="I74:I85" si="56">SUM(F74:H74)</f>
        <v>0</v>
      </c>
      <c r="J74" s="92">
        <f>'Jully '!F76</f>
        <v>0</v>
      </c>
      <c r="K74" s="92">
        <f>Aug!F102</f>
        <v>0</v>
      </c>
      <c r="L74" s="92">
        <f>'Sept '!F78</f>
        <v>0</v>
      </c>
      <c r="M74" s="95">
        <f>SUM(J74:L74)</f>
        <v>0</v>
      </c>
      <c r="N74" s="92">
        <f>'Oct '!F78</f>
        <v>0</v>
      </c>
      <c r="O74" s="92">
        <f>Nov!F77</f>
        <v>0</v>
      </c>
      <c r="P74" s="92">
        <f>Dec!F78</f>
        <v>0</v>
      </c>
      <c r="Q74" s="96">
        <f>SUM(N74:P74)</f>
        <v>0</v>
      </c>
      <c r="R74" s="92">
        <f>Jan!F78</f>
        <v>0</v>
      </c>
      <c r="S74" s="92">
        <f>Feb!F78</f>
        <v>0</v>
      </c>
      <c r="T74" s="92">
        <f>Mar!F78</f>
        <v>0</v>
      </c>
      <c r="U74" s="92">
        <f>SUM(R74:T74)</f>
        <v>0</v>
      </c>
      <c r="V74" s="94">
        <f t="shared" ref="V74:V85" si="57">I74+M74+Q74+U74</f>
        <v>0</v>
      </c>
      <c r="W74" s="92">
        <f>April!G78</f>
        <v>0</v>
      </c>
      <c r="X74" s="92">
        <v>0</v>
      </c>
      <c r="Y74" s="92">
        <v>0</v>
      </c>
      <c r="Z74" s="92">
        <f>SUM(W74:Y74)</f>
        <v>0</v>
      </c>
      <c r="AA74" s="92">
        <v>0</v>
      </c>
      <c r="AB74" s="92">
        <v>0</v>
      </c>
      <c r="AC74" s="92">
        <v>0</v>
      </c>
      <c r="AD74" s="92">
        <f>SUM(AA74:AC74)</f>
        <v>0</v>
      </c>
      <c r="AE74" s="92">
        <v>0</v>
      </c>
      <c r="AF74" s="92">
        <v>0</v>
      </c>
      <c r="AG74" s="92">
        <v>0</v>
      </c>
      <c r="AH74" s="92">
        <f>SUM(AE74:AG74)</f>
        <v>0</v>
      </c>
      <c r="AI74" s="92">
        <v>0</v>
      </c>
      <c r="AJ74" s="92">
        <v>0</v>
      </c>
      <c r="AK74" s="92">
        <v>0</v>
      </c>
      <c r="AL74" s="92">
        <f>SUM(AI74:AK74)</f>
        <v>0</v>
      </c>
      <c r="AM74" s="92">
        <f t="shared" ref="AM74:AM85" si="58">Z74+AD74+AH74+AL74</f>
        <v>0</v>
      </c>
      <c r="AN74" s="92">
        <f t="shared" ref="AN74:AN85" si="59">E74-AM74</f>
        <v>61</v>
      </c>
    </row>
    <row r="75" spans="1:40">
      <c r="A75" s="92">
        <v>2</v>
      </c>
      <c r="B75" s="57" t="s">
        <v>3</v>
      </c>
      <c r="C75" s="92">
        <f>April!C79</f>
        <v>15</v>
      </c>
      <c r="D75" s="92">
        <v>0</v>
      </c>
      <c r="E75" s="92">
        <f t="shared" ref="E75:E85" si="60">SUM(C75:D75)</f>
        <v>15</v>
      </c>
      <c r="F75" s="92">
        <f>April!F79</f>
        <v>0</v>
      </c>
      <c r="G75" s="92">
        <f>'May '!F79</f>
        <v>0</v>
      </c>
      <c r="H75" s="92">
        <f>Jun!F79</f>
        <v>0</v>
      </c>
      <c r="I75" s="94">
        <f t="shared" si="56"/>
        <v>0</v>
      </c>
      <c r="J75" s="92">
        <f>'Jully '!F77</f>
        <v>0</v>
      </c>
      <c r="K75" s="92">
        <f>Aug!F103</f>
        <v>0</v>
      </c>
      <c r="L75" s="92">
        <f>'Sept '!F79</f>
        <v>0</v>
      </c>
      <c r="M75" s="95">
        <f t="shared" ref="M75:M85" si="61">SUM(J75:L75)</f>
        <v>0</v>
      </c>
      <c r="N75" s="92">
        <f>'Oct '!F79</f>
        <v>0</v>
      </c>
      <c r="O75" s="92">
        <f>Nov!F78</f>
        <v>0</v>
      </c>
      <c r="P75" s="92">
        <f>Dec!F79</f>
        <v>0</v>
      </c>
      <c r="Q75" s="96">
        <f t="shared" ref="Q75:Q85" si="62">SUM(N75:P75)</f>
        <v>0</v>
      </c>
      <c r="R75" s="92">
        <f>Jan!F79</f>
        <v>0</v>
      </c>
      <c r="S75" s="92">
        <f>Feb!F79</f>
        <v>0</v>
      </c>
      <c r="T75" s="92">
        <f>Mar!F79</f>
        <v>0</v>
      </c>
      <c r="U75" s="92">
        <f t="shared" ref="U75:U85" si="63">SUM(R75:T75)</f>
        <v>0</v>
      </c>
      <c r="V75" s="94">
        <f t="shared" si="57"/>
        <v>0</v>
      </c>
      <c r="W75" s="92">
        <f>April!G79</f>
        <v>0</v>
      </c>
      <c r="X75" s="92">
        <v>0</v>
      </c>
      <c r="Y75" s="92">
        <v>0</v>
      </c>
      <c r="Z75" s="92">
        <f t="shared" ref="Z75:Z85" si="64">SUM(W75:Y75)</f>
        <v>0</v>
      </c>
      <c r="AA75" s="92">
        <v>0</v>
      </c>
      <c r="AB75" s="92">
        <v>0</v>
      </c>
      <c r="AC75" s="92">
        <v>0</v>
      </c>
      <c r="AD75" s="92">
        <f t="shared" ref="AD75:AD85" si="65">SUM(AA75:AC75)</f>
        <v>0</v>
      </c>
      <c r="AE75" s="92">
        <v>0</v>
      </c>
      <c r="AF75" s="92">
        <v>0</v>
      </c>
      <c r="AG75" s="92">
        <v>0</v>
      </c>
      <c r="AH75" s="92">
        <f t="shared" ref="AH75:AH85" si="66">SUM(AE75:AG75)</f>
        <v>0</v>
      </c>
      <c r="AI75" s="92">
        <v>0</v>
      </c>
      <c r="AJ75" s="92">
        <v>0</v>
      </c>
      <c r="AK75" s="92">
        <v>0</v>
      </c>
      <c r="AL75" s="92">
        <f t="shared" ref="AL75:AL85" si="67">SUM(AI75:AK75)</f>
        <v>0</v>
      </c>
      <c r="AM75" s="92">
        <f t="shared" si="58"/>
        <v>0</v>
      </c>
      <c r="AN75" s="92">
        <f t="shared" si="59"/>
        <v>15</v>
      </c>
    </row>
    <row r="76" spans="1:40">
      <c r="A76" s="92">
        <v>3</v>
      </c>
      <c r="B76" s="57" t="s">
        <v>4</v>
      </c>
      <c r="C76" s="92">
        <f>April!C80</f>
        <v>21</v>
      </c>
      <c r="D76" s="92">
        <v>0</v>
      </c>
      <c r="E76" s="92">
        <f t="shared" si="60"/>
        <v>21</v>
      </c>
      <c r="F76" s="92">
        <f>April!F80</f>
        <v>0</v>
      </c>
      <c r="G76" s="92">
        <f>'May '!F80</f>
        <v>0</v>
      </c>
      <c r="H76" s="92">
        <f>Jun!F80</f>
        <v>0</v>
      </c>
      <c r="I76" s="94">
        <f t="shared" si="56"/>
        <v>0</v>
      </c>
      <c r="J76" s="92">
        <f>'Jully '!F78</f>
        <v>0</v>
      </c>
      <c r="K76" s="92">
        <f>Aug!F104</f>
        <v>0</v>
      </c>
      <c r="L76" s="92">
        <f>'Sept '!F80</f>
        <v>0</v>
      </c>
      <c r="M76" s="95">
        <f t="shared" si="61"/>
        <v>0</v>
      </c>
      <c r="N76" s="92">
        <f>'Oct '!F80</f>
        <v>0</v>
      </c>
      <c r="O76" s="92">
        <f>Nov!F79</f>
        <v>0</v>
      </c>
      <c r="P76" s="92">
        <f>Dec!F80</f>
        <v>0</v>
      </c>
      <c r="Q76" s="96">
        <f t="shared" si="62"/>
        <v>0</v>
      </c>
      <c r="R76" s="92">
        <f>Jan!F80</f>
        <v>0</v>
      </c>
      <c r="S76" s="92">
        <f>Feb!F80</f>
        <v>0</v>
      </c>
      <c r="T76" s="92">
        <f>Mar!F80</f>
        <v>0</v>
      </c>
      <c r="U76" s="92">
        <f t="shared" si="63"/>
        <v>0</v>
      </c>
      <c r="V76" s="94">
        <f t="shared" si="57"/>
        <v>0</v>
      </c>
      <c r="W76" s="92">
        <f>April!G80</f>
        <v>0</v>
      </c>
      <c r="X76" s="92">
        <v>0</v>
      </c>
      <c r="Y76" s="92">
        <v>0</v>
      </c>
      <c r="Z76" s="92">
        <f t="shared" si="64"/>
        <v>0</v>
      </c>
      <c r="AA76" s="92">
        <v>0</v>
      </c>
      <c r="AB76" s="92">
        <v>0</v>
      </c>
      <c r="AC76" s="92">
        <v>0</v>
      </c>
      <c r="AD76" s="92">
        <f t="shared" si="65"/>
        <v>0</v>
      </c>
      <c r="AE76" s="92">
        <v>0</v>
      </c>
      <c r="AF76" s="92">
        <v>0</v>
      </c>
      <c r="AG76" s="92">
        <v>0</v>
      </c>
      <c r="AH76" s="92">
        <f t="shared" si="66"/>
        <v>0</v>
      </c>
      <c r="AI76" s="92">
        <v>0</v>
      </c>
      <c r="AJ76" s="92">
        <v>0</v>
      </c>
      <c r="AK76" s="92">
        <v>0</v>
      </c>
      <c r="AL76" s="92">
        <f t="shared" si="67"/>
        <v>0</v>
      </c>
      <c r="AM76" s="92">
        <f t="shared" si="58"/>
        <v>0</v>
      </c>
      <c r="AN76" s="92">
        <f t="shared" si="59"/>
        <v>21</v>
      </c>
    </row>
    <row r="77" spans="1:40">
      <c r="A77" s="92">
        <v>4</v>
      </c>
      <c r="B77" s="57" t="s">
        <v>5</v>
      </c>
      <c r="C77" s="92">
        <f>April!C81</f>
        <v>29</v>
      </c>
      <c r="D77" s="92">
        <v>0</v>
      </c>
      <c r="E77" s="92">
        <f t="shared" si="60"/>
        <v>29</v>
      </c>
      <c r="F77" s="92">
        <f>April!F81</f>
        <v>0</v>
      </c>
      <c r="G77" s="92">
        <f>'May '!F81</f>
        <v>0</v>
      </c>
      <c r="H77" s="92">
        <f>Jun!F81</f>
        <v>0</v>
      </c>
      <c r="I77" s="94">
        <f t="shared" si="56"/>
        <v>0</v>
      </c>
      <c r="J77" s="92">
        <f>'Jully '!F79</f>
        <v>0</v>
      </c>
      <c r="K77" s="92">
        <f>Aug!F105</f>
        <v>0</v>
      </c>
      <c r="L77" s="92">
        <f>'Sept '!F81</f>
        <v>0</v>
      </c>
      <c r="M77" s="95">
        <f t="shared" si="61"/>
        <v>0</v>
      </c>
      <c r="N77" s="92">
        <f>'Oct '!F81</f>
        <v>0</v>
      </c>
      <c r="O77" s="92">
        <f>Nov!F80</f>
        <v>0</v>
      </c>
      <c r="P77" s="92">
        <f>Dec!F81</f>
        <v>0</v>
      </c>
      <c r="Q77" s="96">
        <f t="shared" si="62"/>
        <v>0</v>
      </c>
      <c r="R77" s="92">
        <f>Jan!F81</f>
        <v>0</v>
      </c>
      <c r="S77" s="92">
        <f>Feb!F81</f>
        <v>0</v>
      </c>
      <c r="T77" s="92">
        <f>Mar!F81</f>
        <v>0</v>
      </c>
      <c r="U77" s="92">
        <f t="shared" si="63"/>
        <v>0</v>
      </c>
      <c r="V77" s="94">
        <f t="shared" si="57"/>
        <v>0</v>
      </c>
      <c r="W77" s="92">
        <f>April!G81</f>
        <v>0</v>
      </c>
      <c r="X77" s="92">
        <v>0</v>
      </c>
      <c r="Y77" s="92">
        <v>0</v>
      </c>
      <c r="Z77" s="92">
        <f t="shared" si="64"/>
        <v>0</v>
      </c>
      <c r="AA77" s="92">
        <v>0</v>
      </c>
      <c r="AB77" s="92">
        <v>0</v>
      </c>
      <c r="AC77" s="92">
        <v>0</v>
      </c>
      <c r="AD77" s="92">
        <f t="shared" si="65"/>
        <v>0</v>
      </c>
      <c r="AE77" s="92">
        <v>0</v>
      </c>
      <c r="AF77" s="92">
        <v>0</v>
      </c>
      <c r="AG77" s="92">
        <v>0</v>
      </c>
      <c r="AH77" s="92">
        <f t="shared" si="66"/>
        <v>0</v>
      </c>
      <c r="AI77" s="92">
        <v>0</v>
      </c>
      <c r="AJ77" s="92">
        <v>0</v>
      </c>
      <c r="AK77" s="92">
        <v>0</v>
      </c>
      <c r="AL77" s="92">
        <f t="shared" si="67"/>
        <v>0</v>
      </c>
      <c r="AM77" s="92">
        <f t="shared" si="58"/>
        <v>0</v>
      </c>
      <c r="AN77" s="92">
        <f t="shared" si="59"/>
        <v>29</v>
      </c>
    </row>
    <row r="78" spans="1:40">
      <c r="A78" s="92">
        <v>5</v>
      </c>
      <c r="B78" s="57" t="s">
        <v>6</v>
      </c>
      <c r="C78" s="92">
        <f>April!C82</f>
        <v>12</v>
      </c>
      <c r="D78" s="92">
        <v>0</v>
      </c>
      <c r="E78" s="92">
        <f t="shared" si="60"/>
        <v>12</v>
      </c>
      <c r="F78" s="92">
        <f>April!F82</f>
        <v>0</v>
      </c>
      <c r="G78" s="92">
        <f>'May '!F82</f>
        <v>0</v>
      </c>
      <c r="H78" s="92">
        <f>Jun!F82</f>
        <v>0</v>
      </c>
      <c r="I78" s="94">
        <f t="shared" si="56"/>
        <v>0</v>
      </c>
      <c r="J78" s="92">
        <f>'Jully '!F80</f>
        <v>0</v>
      </c>
      <c r="K78" s="92">
        <f>Aug!F106</f>
        <v>0</v>
      </c>
      <c r="L78" s="92">
        <f>'Sept '!F82</f>
        <v>0</v>
      </c>
      <c r="M78" s="95">
        <f t="shared" si="61"/>
        <v>0</v>
      </c>
      <c r="N78" s="92">
        <f>'Oct '!F82</f>
        <v>0</v>
      </c>
      <c r="O78" s="92">
        <f>Nov!F81</f>
        <v>0</v>
      </c>
      <c r="P78" s="92">
        <f>Dec!F82</f>
        <v>0</v>
      </c>
      <c r="Q78" s="96">
        <f t="shared" si="62"/>
        <v>0</v>
      </c>
      <c r="R78" s="92">
        <f>Jan!F82</f>
        <v>0</v>
      </c>
      <c r="S78" s="92">
        <f>Feb!F82</f>
        <v>0</v>
      </c>
      <c r="T78" s="92">
        <f>Mar!F82</f>
        <v>0</v>
      </c>
      <c r="U78" s="92">
        <f t="shared" si="63"/>
        <v>0</v>
      </c>
      <c r="V78" s="94">
        <f t="shared" si="57"/>
        <v>0</v>
      </c>
      <c r="W78" s="92">
        <f>April!G82</f>
        <v>0</v>
      </c>
      <c r="X78" s="92">
        <v>0</v>
      </c>
      <c r="Y78" s="92">
        <v>0</v>
      </c>
      <c r="Z78" s="92">
        <f t="shared" si="64"/>
        <v>0</v>
      </c>
      <c r="AA78" s="92">
        <v>0</v>
      </c>
      <c r="AB78" s="92">
        <v>0</v>
      </c>
      <c r="AC78" s="92">
        <v>0</v>
      </c>
      <c r="AD78" s="92">
        <f t="shared" si="65"/>
        <v>0</v>
      </c>
      <c r="AE78" s="92">
        <v>0</v>
      </c>
      <c r="AF78" s="92">
        <v>0</v>
      </c>
      <c r="AG78" s="92">
        <v>0</v>
      </c>
      <c r="AH78" s="92">
        <f t="shared" si="66"/>
        <v>0</v>
      </c>
      <c r="AI78" s="92">
        <v>0</v>
      </c>
      <c r="AJ78" s="92">
        <v>0</v>
      </c>
      <c r="AK78" s="92">
        <v>0</v>
      </c>
      <c r="AL78" s="92">
        <f t="shared" si="67"/>
        <v>0</v>
      </c>
      <c r="AM78" s="92">
        <f t="shared" si="58"/>
        <v>0</v>
      </c>
      <c r="AN78" s="92">
        <f t="shared" si="59"/>
        <v>12</v>
      </c>
    </row>
    <row r="79" spans="1:40">
      <c r="A79" s="92">
        <v>6</v>
      </c>
      <c r="B79" s="57" t="s">
        <v>7</v>
      </c>
      <c r="C79" s="92">
        <f>April!C83</f>
        <v>15</v>
      </c>
      <c r="D79" s="92">
        <v>0</v>
      </c>
      <c r="E79" s="92">
        <f t="shared" si="60"/>
        <v>15</v>
      </c>
      <c r="F79" s="92">
        <f>April!F83</f>
        <v>0</v>
      </c>
      <c r="G79" s="92">
        <f>'May '!F83</f>
        <v>0</v>
      </c>
      <c r="H79" s="92">
        <f>Jun!F83</f>
        <v>0</v>
      </c>
      <c r="I79" s="94">
        <f t="shared" si="56"/>
        <v>0</v>
      </c>
      <c r="J79" s="92">
        <f>'Jully '!F81</f>
        <v>0</v>
      </c>
      <c r="K79" s="92">
        <f>Aug!F107</f>
        <v>0</v>
      </c>
      <c r="L79" s="92">
        <f>'Sept '!F83</f>
        <v>0</v>
      </c>
      <c r="M79" s="95">
        <f t="shared" si="61"/>
        <v>0</v>
      </c>
      <c r="N79" s="92">
        <f>'Oct '!F83</f>
        <v>0</v>
      </c>
      <c r="O79" s="92">
        <f>Nov!F82</f>
        <v>0</v>
      </c>
      <c r="P79" s="92">
        <f>Dec!F83</f>
        <v>0</v>
      </c>
      <c r="Q79" s="96">
        <f t="shared" si="62"/>
        <v>0</v>
      </c>
      <c r="R79" s="92">
        <f>Jan!F83</f>
        <v>0</v>
      </c>
      <c r="S79" s="92">
        <f>Feb!F83</f>
        <v>0</v>
      </c>
      <c r="T79" s="92">
        <f>Mar!F83</f>
        <v>0</v>
      </c>
      <c r="U79" s="92">
        <f t="shared" si="63"/>
        <v>0</v>
      </c>
      <c r="V79" s="94">
        <f t="shared" si="57"/>
        <v>0</v>
      </c>
      <c r="W79" s="92">
        <f>April!G83</f>
        <v>0</v>
      </c>
      <c r="X79" s="92">
        <v>0</v>
      </c>
      <c r="Y79" s="92">
        <v>0</v>
      </c>
      <c r="Z79" s="92">
        <f t="shared" si="64"/>
        <v>0</v>
      </c>
      <c r="AA79" s="92">
        <v>0</v>
      </c>
      <c r="AB79" s="92">
        <v>0</v>
      </c>
      <c r="AC79" s="92">
        <v>0</v>
      </c>
      <c r="AD79" s="92">
        <f t="shared" si="65"/>
        <v>0</v>
      </c>
      <c r="AE79" s="92">
        <v>0</v>
      </c>
      <c r="AF79" s="92">
        <v>0</v>
      </c>
      <c r="AG79" s="92">
        <v>0</v>
      </c>
      <c r="AH79" s="92">
        <f t="shared" si="66"/>
        <v>0</v>
      </c>
      <c r="AI79" s="92">
        <v>0</v>
      </c>
      <c r="AJ79" s="92">
        <v>0</v>
      </c>
      <c r="AK79" s="92">
        <v>0</v>
      </c>
      <c r="AL79" s="92">
        <f t="shared" si="67"/>
        <v>0</v>
      </c>
      <c r="AM79" s="92">
        <f t="shared" si="58"/>
        <v>0</v>
      </c>
      <c r="AN79" s="92">
        <f t="shared" si="59"/>
        <v>15</v>
      </c>
    </row>
    <row r="80" spans="1:40">
      <c r="A80" s="92">
        <v>7</v>
      </c>
      <c r="B80" s="57" t="s">
        <v>8</v>
      </c>
      <c r="C80" s="92">
        <f>April!C84</f>
        <v>30</v>
      </c>
      <c r="D80" s="92">
        <v>0</v>
      </c>
      <c r="E80" s="92">
        <f t="shared" si="60"/>
        <v>30</v>
      </c>
      <c r="F80" s="92">
        <f>April!F84</f>
        <v>0</v>
      </c>
      <c r="G80" s="92">
        <f>'May '!F84</f>
        <v>0</v>
      </c>
      <c r="H80" s="92">
        <f>Jun!F84</f>
        <v>0</v>
      </c>
      <c r="I80" s="94">
        <f t="shared" si="56"/>
        <v>0</v>
      </c>
      <c r="J80" s="92">
        <f>'Jully '!F82</f>
        <v>0</v>
      </c>
      <c r="K80" s="92">
        <f>Aug!F108</f>
        <v>0</v>
      </c>
      <c r="L80" s="92">
        <f>'Sept '!F84</f>
        <v>0</v>
      </c>
      <c r="M80" s="95">
        <f t="shared" si="61"/>
        <v>0</v>
      </c>
      <c r="N80" s="92">
        <f>'Oct '!F84</f>
        <v>0</v>
      </c>
      <c r="O80" s="92">
        <f>Nov!F83</f>
        <v>0</v>
      </c>
      <c r="P80" s="92">
        <f>Dec!F84</f>
        <v>0</v>
      </c>
      <c r="Q80" s="96">
        <f t="shared" si="62"/>
        <v>0</v>
      </c>
      <c r="R80" s="92">
        <f>Jan!F84</f>
        <v>0</v>
      </c>
      <c r="S80" s="92">
        <f>Feb!F84</f>
        <v>0</v>
      </c>
      <c r="T80" s="92">
        <f>Mar!F84</f>
        <v>0</v>
      </c>
      <c r="U80" s="92">
        <f t="shared" si="63"/>
        <v>0</v>
      </c>
      <c r="V80" s="94">
        <f t="shared" si="57"/>
        <v>0</v>
      </c>
      <c r="W80" s="92">
        <f>April!G84</f>
        <v>0</v>
      </c>
      <c r="X80" s="92">
        <v>0</v>
      </c>
      <c r="Y80" s="92">
        <v>0</v>
      </c>
      <c r="Z80" s="92">
        <f t="shared" si="64"/>
        <v>0</v>
      </c>
      <c r="AA80" s="92">
        <v>0</v>
      </c>
      <c r="AB80" s="92">
        <v>0</v>
      </c>
      <c r="AC80" s="92">
        <v>0</v>
      </c>
      <c r="AD80" s="92">
        <f t="shared" si="65"/>
        <v>0</v>
      </c>
      <c r="AE80" s="92">
        <v>0</v>
      </c>
      <c r="AF80" s="92">
        <v>0</v>
      </c>
      <c r="AG80" s="92">
        <v>0</v>
      </c>
      <c r="AH80" s="92">
        <f t="shared" si="66"/>
        <v>0</v>
      </c>
      <c r="AI80" s="92">
        <v>0</v>
      </c>
      <c r="AJ80" s="92">
        <v>0</v>
      </c>
      <c r="AK80" s="92">
        <v>0</v>
      </c>
      <c r="AL80" s="92">
        <f t="shared" si="67"/>
        <v>0</v>
      </c>
      <c r="AM80" s="92">
        <f t="shared" si="58"/>
        <v>0</v>
      </c>
      <c r="AN80" s="92">
        <f t="shared" si="59"/>
        <v>30</v>
      </c>
    </row>
    <row r="81" spans="1:40">
      <c r="A81" s="92">
        <v>8</v>
      </c>
      <c r="B81" s="57" t="s">
        <v>9</v>
      </c>
      <c r="C81" s="92">
        <f>April!C85</f>
        <v>15</v>
      </c>
      <c r="D81" s="92">
        <v>0</v>
      </c>
      <c r="E81" s="92">
        <f t="shared" si="60"/>
        <v>15</v>
      </c>
      <c r="F81" s="92">
        <f>April!F85</f>
        <v>0</v>
      </c>
      <c r="G81" s="92">
        <f>'May '!F85</f>
        <v>0</v>
      </c>
      <c r="H81" s="92">
        <f>Jun!F85</f>
        <v>0</v>
      </c>
      <c r="I81" s="94">
        <f t="shared" si="56"/>
        <v>0</v>
      </c>
      <c r="J81" s="92">
        <f>'Jully '!F83</f>
        <v>0</v>
      </c>
      <c r="K81" s="92">
        <f>Aug!F109</f>
        <v>0</v>
      </c>
      <c r="L81" s="92">
        <f>'Sept '!F85</f>
        <v>0</v>
      </c>
      <c r="M81" s="95">
        <f t="shared" si="61"/>
        <v>0</v>
      </c>
      <c r="N81" s="92">
        <f>'Oct '!F85</f>
        <v>0</v>
      </c>
      <c r="O81" s="92">
        <f>Nov!F84</f>
        <v>0</v>
      </c>
      <c r="P81" s="92">
        <f>Dec!F85</f>
        <v>0</v>
      </c>
      <c r="Q81" s="96">
        <f t="shared" si="62"/>
        <v>0</v>
      </c>
      <c r="R81" s="92">
        <f>Jan!F85</f>
        <v>0</v>
      </c>
      <c r="S81" s="92">
        <f>Feb!F85</f>
        <v>0</v>
      </c>
      <c r="T81" s="92">
        <f>Mar!F85</f>
        <v>0</v>
      </c>
      <c r="U81" s="92">
        <f t="shared" si="63"/>
        <v>0</v>
      </c>
      <c r="V81" s="94">
        <f t="shared" si="57"/>
        <v>0</v>
      </c>
      <c r="W81" s="92">
        <f>April!G85</f>
        <v>0</v>
      </c>
      <c r="X81" s="92">
        <v>0</v>
      </c>
      <c r="Y81" s="92">
        <v>0</v>
      </c>
      <c r="Z81" s="92">
        <f t="shared" si="64"/>
        <v>0</v>
      </c>
      <c r="AA81" s="92">
        <v>0</v>
      </c>
      <c r="AB81" s="92">
        <v>0</v>
      </c>
      <c r="AC81" s="92">
        <v>0</v>
      </c>
      <c r="AD81" s="92">
        <f t="shared" si="65"/>
        <v>0</v>
      </c>
      <c r="AE81" s="92">
        <v>0</v>
      </c>
      <c r="AF81" s="92">
        <v>0</v>
      </c>
      <c r="AG81" s="92">
        <v>0</v>
      </c>
      <c r="AH81" s="92">
        <f t="shared" si="66"/>
        <v>0</v>
      </c>
      <c r="AI81" s="92">
        <v>0</v>
      </c>
      <c r="AJ81" s="92">
        <v>0</v>
      </c>
      <c r="AK81" s="92">
        <v>0</v>
      </c>
      <c r="AL81" s="92">
        <f t="shared" si="67"/>
        <v>0</v>
      </c>
      <c r="AM81" s="92">
        <f t="shared" si="58"/>
        <v>0</v>
      </c>
      <c r="AN81" s="92">
        <f t="shared" si="59"/>
        <v>15</v>
      </c>
    </row>
    <row r="82" spans="1:40">
      <c r="A82" s="92">
        <v>9</v>
      </c>
      <c r="B82" s="57" t="s">
        <v>10</v>
      </c>
      <c r="C82" s="92">
        <f>April!C86</f>
        <v>11</v>
      </c>
      <c r="D82" s="92">
        <v>0</v>
      </c>
      <c r="E82" s="92">
        <f t="shared" si="60"/>
        <v>11</v>
      </c>
      <c r="F82" s="92">
        <f>April!F86</f>
        <v>0</v>
      </c>
      <c r="G82" s="92">
        <f>'May '!F86</f>
        <v>0</v>
      </c>
      <c r="H82" s="92">
        <f>Jun!F86</f>
        <v>0</v>
      </c>
      <c r="I82" s="94">
        <f t="shared" si="56"/>
        <v>0</v>
      </c>
      <c r="J82" s="92">
        <f>'Jully '!F84</f>
        <v>0</v>
      </c>
      <c r="K82" s="92">
        <f>Aug!F110</f>
        <v>0</v>
      </c>
      <c r="L82" s="92">
        <f>'Sept '!F86</f>
        <v>0</v>
      </c>
      <c r="M82" s="95">
        <f t="shared" si="61"/>
        <v>0</v>
      </c>
      <c r="N82" s="92">
        <f>'Oct '!F86</f>
        <v>0</v>
      </c>
      <c r="O82" s="92">
        <f>Nov!F85</f>
        <v>0</v>
      </c>
      <c r="P82" s="92">
        <f>Dec!F86</f>
        <v>0</v>
      </c>
      <c r="Q82" s="96">
        <f t="shared" si="62"/>
        <v>0</v>
      </c>
      <c r="R82" s="92">
        <f>Jan!F86</f>
        <v>0</v>
      </c>
      <c r="S82" s="92">
        <f>Feb!F86</f>
        <v>0</v>
      </c>
      <c r="T82" s="92">
        <f>Mar!F86</f>
        <v>0</v>
      </c>
      <c r="U82" s="92">
        <f t="shared" si="63"/>
        <v>0</v>
      </c>
      <c r="V82" s="94">
        <f t="shared" si="57"/>
        <v>0</v>
      </c>
      <c r="W82" s="92">
        <f>April!G86</f>
        <v>0</v>
      </c>
      <c r="X82" s="92">
        <v>0</v>
      </c>
      <c r="Y82" s="92">
        <v>0</v>
      </c>
      <c r="Z82" s="92">
        <f t="shared" si="64"/>
        <v>0</v>
      </c>
      <c r="AA82" s="92">
        <v>0</v>
      </c>
      <c r="AB82" s="92">
        <v>0</v>
      </c>
      <c r="AC82" s="92">
        <v>0</v>
      </c>
      <c r="AD82" s="92">
        <f t="shared" si="65"/>
        <v>0</v>
      </c>
      <c r="AE82" s="92">
        <v>0</v>
      </c>
      <c r="AF82" s="92">
        <v>0</v>
      </c>
      <c r="AG82" s="92">
        <v>0</v>
      </c>
      <c r="AH82" s="92">
        <f t="shared" si="66"/>
        <v>0</v>
      </c>
      <c r="AI82" s="92">
        <v>0</v>
      </c>
      <c r="AJ82" s="92">
        <v>0</v>
      </c>
      <c r="AK82" s="92">
        <v>0</v>
      </c>
      <c r="AL82" s="92">
        <f t="shared" si="67"/>
        <v>0</v>
      </c>
      <c r="AM82" s="92">
        <f t="shared" si="58"/>
        <v>0</v>
      </c>
      <c r="AN82" s="92">
        <f t="shared" si="59"/>
        <v>11</v>
      </c>
    </row>
    <row r="83" spans="1:40">
      <c r="A83" s="92">
        <v>10</v>
      </c>
      <c r="B83" s="57" t="s">
        <v>11</v>
      </c>
      <c r="C83" s="92">
        <f>April!C87</f>
        <v>9</v>
      </c>
      <c r="D83" s="92">
        <v>0</v>
      </c>
      <c r="E83" s="92">
        <f t="shared" si="60"/>
        <v>9</v>
      </c>
      <c r="F83" s="92">
        <f>April!F87</f>
        <v>0</v>
      </c>
      <c r="G83" s="92">
        <f>'May '!F87</f>
        <v>0</v>
      </c>
      <c r="H83" s="92">
        <f>Jun!F87</f>
        <v>0</v>
      </c>
      <c r="I83" s="94">
        <f t="shared" si="56"/>
        <v>0</v>
      </c>
      <c r="J83" s="92">
        <f>'Jully '!F85</f>
        <v>0</v>
      </c>
      <c r="K83" s="92">
        <f>Aug!F111</f>
        <v>0</v>
      </c>
      <c r="L83" s="92">
        <f>'Sept '!F87</f>
        <v>0</v>
      </c>
      <c r="M83" s="95">
        <f t="shared" si="61"/>
        <v>0</v>
      </c>
      <c r="N83" s="92">
        <f>'Oct '!F87</f>
        <v>0</v>
      </c>
      <c r="O83" s="92">
        <f>Nov!F86</f>
        <v>0</v>
      </c>
      <c r="P83" s="92">
        <f>Dec!F87</f>
        <v>0</v>
      </c>
      <c r="Q83" s="96">
        <f t="shared" si="62"/>
        <v>0</v>
      </c>
      <c r="R83" s="92">
        <f>Jan!F87</f>
        <v>0</v>
      </c>
      <c r="S83" s="92">
        <f>Feb!F87</f>
        <v>0</v>
      </c>
      <c r="T83" s="92">
        <f>Mar!F87</f>
        <v>0</v>
      </c>
      <c r="U83" s="92">
        <f t="shared" si="63"/>
        <v>0</v>
      </c>
      <c r="V83" s="94">
        <f t="shared" si="57"/>
        <v>0</v>
      </c>
      <c r="W83" s="92">
        <f>April!G87</f>
        <v>0</v>
      </c>
      <c r="X83" s="92">
        <v>0</v>
      </c>
      <c r="Y83" s="92">
        <v>0</v>
      </c>
      <c r="Z83" s="92">
        <f t="shared" si="64"/>
        <v>0</v>
      </c>
      <c r="AA83" s="92">
        <v>0</v>
      </c>
      <c r="AB83" s="92">
        <v>0</v>
      </c>
      <c r="AC83" s="92">
        <v>0</v>
      </c>
      <c r="AD83" s="92">
        <f t="shared" si="65"/>
        <v>0</v>
      </c>
      <c r="AE83" s="92">
        <v>0</v>
      </c>
      <c r="AF83" s="92">
        <v>0</v>
      </c>
      <c r="AG83" s="92">
        <v>0</v>
      </c>
      <c r="AH83" s="92">
        <f t="shared" si="66"/>
        <v>0</v>
      </c>
      <c r="AI83" s="92">
        <v>0</v>
      </c>
      <c r="AJ83" s="92">
        <v>0</v>
      </c>
      <c r="AK83" s="92">
        <v>0</v>
      </c>
      <c r="AL83" s="92">
        <f t="shared" si="67"/>
        <v>0</v>
      </c>
      <c r="AM83" s="92">
        <f t="shared" si="58"/>
        <v>0</v>
      </c>
      <c r="AN83" s="92">
        <f t="shared" si="59"/>
        <v>9</v>
      </c>
    </row>
    <row r="84" spans="1:40">
      <c r="A84" s="92">
        <v>11</v>
      </c>
      <c r="B84" s="57" t="s">
        <v>12</v>
      </c>
      <c r="C84" s="92">
        <f>April!C88</f>
        <v>21</v>
      </c>
      <c r="D84" s="92">
        <v>0</v>
      </c>
      <c r="E84" s="92">
        <f t="shared" si="60"/>
        <v>21</v>
      </c>
      <c r="F84" s="92">
        <f>April!F88</f>
        <v>0</v>
      </c>
      <c r="G84" s="92">
        <f>'May '!F88</f>
        <v>0</v>
      </c>
      <c r="H84" s="92">
        <f>Jun!F88</f>
        <v>0</v>
      </c>
      <c r="I84" s="94">
        <f t="shared" si="56"/>
        <v>0</v>
      </c>
      <c r="J84" s="92">
        <f>'Jully '!F86</f>
        <v>0</v>
      </c>
      <c r="K84" s="92">
        <f>Aug!F112</f>
        <v>0</v>
      </c>
      <c r="L84" s="92">
        <f>'Sept '!F88</f>
        <v>0</v>
      </c>
      <c r="M84" s="95">
        <f t="shared" si="61"/>
        <v>0</v>
      </c>
      <c r="N84" s="92">
        <f>'Oct '!F88</f>
        <v>0</v>
      </c>
      <c r="O84" s="92">
        <f>Nov!F87</f>
        <v>0</v>
      </c>
      <c r="P84" s="92">
        <f>Dec!F88</f>
        <v>0</v>
      </c>
      <c r="Q84" s="96">
        <f t="shared" si="62"/>
        <v>0</v>
      </c>
      <c r="R84" s="92">
        <f>Jan!F88</f>
        <v>0</v>
      </c>
      <c r="S84" s="92">
        <f>Feb!F88</f>
        <v>0</v>
      </c>
      <c r="T84" s="92">
        <f>Mar!F88</f>
        <v>0</v>
      </c>
      <c r="U84" s="92">
        <f t="shared" si="63"/>
        <v>0</v>
      </c>
      <c r="V84" s="94">
        <f t="shared" si="57"/>
        <v>0</v>
      </c>
      <c r="W84" s="92">
        <f>April!G88</f>
        <v>0</v>
      </c>
      <c r="X84" s="92">
        <v>0</v>
      </c>
      <c r="Y84" s="92">
        <v>0</v>
      </c>
      <c r="Z84" s="92">
        <f t="shared" si="64"/>
        <v>0</v>
      </c>
      <c r="AA84" s="92">
        <v>0</v>
      </c>
      <c r="AB84" s="92">
        <v>0</v>
      </c>
      <c r="AC84" s="92">
        <v>0</v>
      </c>
      <c r="AD84" s="92">
        <f t="shared" si="65"/>
        <v>0</v>
      </c>
      <c r="AE84" s="92">
        <v>0</v>
      </c>
      <c r="AF84" s="92">
        <v>0</v>
      </c>
      <c r="AG84" s="92">
        <v>0</v>
      </c>
      <c r="AH84" s="92">
        <f t="shared" si="66"/>
        <v>0</v>
      </c>
      <c r="AI84" s="92">
        <v>0</v>
      </c>
      <c r="AJ84" s="92">
        <v>0</v>
      </c>
      <c r="AK84" s="92">
        <v>0</v>
      </c>
      <c r="AL84" s="92">
        <f t="shared" si="67"/>
        <v>0</v>
      </c>
      <c r="AM84" s="92">
        <f t="shared" si="58"/>
        <v>0</v>
      </c>
      <c r="AN84" s="92">
        <f t="shared" si="59"/>
        <v>21</v>
      </c>
    </row>
    <row r="85" spans="1:40">
      <c r="A85" s="57"/>
      <c r="B85" s="60" t="s">
        <v>13</v>
      </c>
      <c r="C85" s="92">
        <f>April!C89</f>
        <v>239</v>
      </c>
      <c r="D85" s="92">
        <v>0</v>
      </c>
      <c r="E85" s="92">
        <f t="shared" si="60"/>
        <v>239</v>
      </c>
      <c r="F85" s="92">
        <f>April!F89</f>
        <v>0</v>
      </c>
      <c r="G85" s="92">
        <f>'May '!F89</f>
        <v>0</v>
      </c>
      <c r="H85" s="92">
        <f>Jun!F89</f>
        <v>0</v>
      </c>
      <c r="I85" s="94">
        <f t="shared" si="56"/>
        <v>0</v>
      </c>
      <c r="J85" s="92">
        <f>'Jully '!F87</f>
        <v>0</v>
      </c>
      <c r="K85" s="92">
        <f>Aug!F113</f>
        <v>0</v>
      </c>
      <c r="L85" s="92">
        <f>'Sept '!F89</f>
        <v>0</v>
      </c>
      <c r="M85" s="95">
        <f t="shared" si="61"/>
        <v>0</v>
      </c>
      <c r="N85" s="92">
        <f>'Oct '!F89</f>
        <v>0</v>
      </c>
      <c r="O85" s="92">
        <f>Nov!F88</f>
        <v>0</v>
      </c>
      <c r="P85" s="92">
        <f>Dec!F89</f>
        <v>0</v>
      </c>
      <c r="Q85" s="96">
        <f t="shared" si="62"/>
        <v>0</v>
      </c>
      <c r="R85" s="92">
        <f>Jan!F89</f>
        <v>0</v>
      </c>
      <c r="S85" s="92">
        <f>Feb!F89</f>
        <v>0</v>
      </c>
      <c r="T85" s="92">
        <f>Mar!F89</f>
        <v>0</v>
      </c>
      <c r="U85" s="92">
        <f t="shared" si="63"/>
        <v>0</v>
      </c>
      <c r="V85" s="94">
        <f t="shared" si="57"/>
        <v>0</v>
      </c>
      <c r="W85" s="92">
        <f>SUM(W74:W84)</f>
        <v>0</v>
      </c>
      <c r="X85" s="99">
        <f t="shared" ref="X85:AK85" si="68">SUM(X74:X84)</f>
        <v>0</v>
      </c>
      <c r="Y85" s="99">
        <f t="shared" si="68"/>
        <v>0</v>
      </c>
      <c r="Z85" s="92">
        <f t="shared" si="64"/>
        <v>0</v>
      </c>
      <c r="AA85" s="99">
        <f t="shared" si="68"/>
        <v>0</v>
      </c>
      <c r="AB85" s="99">
        <f t="shared" si="68"/>
        <v>0</v>
      </c>
      <c r="AC85" s="99">
        <f t="shared" si="68"/>
        <v>0</v>
      </c>
      <c r="AD85" s="92">
        <f t="shared" si="65"/>
        <v>0</v>
      </c>
      <c r="AE85" s="99">
        <f t="shared" si="68"/>
        <v>0</v>
      </c>
      <c r="AF85" s="99">
        <f t="shared" si="68"/>
        <v>0</v>
      </c>
      <c r="AG85" s="99">
        <f t="shared" si="68"/>
        <v>0</v>
      </c>
      <c r="AH85" s="92">
        <f t="shared" si="66"/>
        <v>0</v>
      </c>
      <c r="AI85" s="99">
        <f t="shared" si="68"/>
        <v>0</v>
      </c>
      <c r="AJ85" s="99">
        <f t="shared" si="68"/>
        <v>0</v>
      </c>
      <c r="AK85" s="99">
        <f t="shared" si="68"/>
        <v>0</v>
      </c>
      <c r="AL85" s="92">
        <f t="shared" si="67"/>
        <v>0</v>
      </c>
      <c r="AM85" s="92">
        <f t="shared" si="58"/>
        <v>0</v>
      </c>
      <c r="AN85" s="92">
        <f t="shared" si="59"/>
        <v>239</v>
      </c>
    </row>
    <row r="86" spans="1:40">
      <c r="A86" s="106"/>
      <c r="B86" s="69"/>
      <c r="C86" s="55"/>
      <c r="D86" s="55"/>
      <c r="E86" s="55"/>
      <c r="F86" s="55"/>
      <c r="G86" s="55"/>
      <c r="H86" s="55"/>
      <c r="I86" s="107"/>
      <c r="J86" s="55"/>
      <c r="K86" s="55"/>
      <c r="L86" s="55"/>
      <c r="M86" s="108"/>
      <c r="N86" s="55"/>
      <c r="O86" s="55"/>
      <c r="P86" s="55"/>
      <c r="Q86" s="109"/>
      <c r="R86" s="55"/>
      <c r="S86" s="55"/>
      <c r="T86" s="55"/>
      <c r="U86" s="55"/>
      <c r="V86" s="107"/>
      <c r="W86" s="55"/>
      <c r="X86" s="104"/>
      <c r="Y86" s="104"/>
      <c r="Z86" s="55"/>
      <c r="AA86" s="104"/>
      <c r="AB86" s="104"/>
      <c r="AC86" s="104"/>
      <c r="AD86" s="55"/>
      <c r="AE86" s="104"/>
      <c r="AF86" s="104"/>
      <c r="AG86" s="104"/>
      <c r="AH86" s="55"/>
      <c r="AI86" s="104"/>
      <c r="AJ86" s="104"/>
      <c r="AK86" s="104"/>
      <c r="AL86" s="55"/>
      <c r="AM86" s="55"/>
      <c r="AN86" s="55"/>
    </row>
    <row r="87" spans="1:40">
      <c r="A87" s="168" t="s">
        <v>117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</row>
    <row r="88" spans="1:40">
      <c r="A88" s="169" t="s">
        <v>0</v>
      </c>
      <c r="B88" s="169" t="s">
        <v>67</v>
      </c>
      <c r="C88" s="169" t="s">
        <v>116</v>
      </c>
      <c r="D88" s="169" t="s">
        <v>63</v>
      </c>
      <c r="E88" s="170" t="s">
        <v>38</v>
      </c>
      <c r="F88" s="169" t="s">
        <v>77</v>
      </c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 t="s">
        <v>79</v>
      </c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 t="s">
        <v>115</v>
      </c>
    </row>
    <row r="89" spans="1:40" ht="26.25">
      <c r="A89" s="169"/>
      <c r="B89" s="169"/>
      <c r="C89" s="169"/>
      <c r="D89" s="169"/>
      <c r="E89" s="170"/>
      <c r="F89" s="58" t="s">
        <v>80</v>
      </c>
      <c r="G89" s="58" t="s">
        <v>81</v>
      </c>
      <c r="H89" s="58" t="s">
        <v>82</v>
      </c>
      <c r="I89" s="66" t="s">
        <v>111</v>
      </c>
      <c r="J89" s="58" t="s">
        <v>83</v>
      </c>
      <c r="K89" s="58" t="s">
        <v>84</v>
      </c>
      <c r="L89" s="58" t="s">
        <v>85</v>
      </c>
      <c r="M89" s="68" t="s">
        <v>112</v>
      </c>
      <c r="N89" s="58" t="s">
        <v>86</v>
      </c>
      <c r="O89" s="58" t="s">
        <v>87</v>
      </c>
      <c r="P89" s="58" t="s">
        <v>88</v>
      </c>
      <c r="Q89" s="67" t="s">
        <v>113</v>
      </c>
      <c r="R89" s="58" t="s">
        <v>89</v>
      </c>
      <c r="S89" s="58" t="s">
        <v>90</v>
      </c>
      <c r="T89" s="58" t="s">
        <v>91</v>
      </c>
      <c r="U89" s="58" t="s">
        <v>114</v>
      </c>
      <c r="V89" s="66" t="s">
        <v>78</v>
      </c>
      <c r="W89" s="58" t="s">
        <v>80</v>
      </c>
      <c r="X89" s="58" t="s">
        <v>81</v>
      </c>
      <c r="Y89" s="58" t="s">
        <v>82</v>
      </c>
      <c r="Z89" s="58" t="s">
        <v>111</v>
      </c>
      <c r="AA89" s="58" t="s">
        <v>83</v>
      </c>
      <c r="AB89" s="58" t="s">
        <v>84</v>
      </c>
      <c r="AC89" s="58" t="s">
        <v>85</v>
      </c>
      <c r="AD89" s="58" t="s">
        <v>112</v>
      </c>
      <c r="AE89" s="58" t="s">
        <v>86</v>
      </c>
      <c r="AF89" s="58" t="s">
        <v>87</v>
      </c>
      <c r="AG89" s="58" t="s">
        <v>88</v>
      </c>
      <c r="AH89" s="58" t="s">
        <v>113</v>
      </c>
      <c r="AI89" s="58" t="s">
        <v>89</v>
      </c>
      <c r="AJ89" s="58" t="s">
        <v>90</v>
      </c>
      <c r="AK89" s="58" t="s">
        <v>91</v>
      </c>
      <c r="AL89" s="58" t="s">
        <v>114</v>
      </c>
      <c r="AM89" s="58" t="s">
        <v>78</v>
      </c>
      <c r="AN89" s="169"/>
    </row>
    <row r="90" spans="1:40">
      <c r="A90" s="92">
        <v>1</v>
      </c>
      <c r="B90" s="92">
        <v>2</v>
      </c>
      <c r="C90" s="92">
        <v>3</v>
      </c>
      <c r="D90" s="92">
        <v>4</v>
      </c>
      <c r="E90" s="92">
        <v>5</v>
      </c>
      <c r="F90" s="92">
        <v>6</v>
      </c>
      <c r="G90" s="92">
        <v>7</v>
      </c>
      <c r="H90" s="92">
        <v>8</v>
      </c>
      <c r="I90" s="94">
        <v>9</v>
      </c>
      <c r="J90" s="92">
        <v>10</v>
      </c>
      <c r="K90" s="92">
        <v>11</v>
      </c>
      <c r="L90" s="92">
        <v>12</v>
      </c>
      <c r="M90" s="95">
        <v>13</v>
      </c>
      <c r="N90" s="92">
        <v>14</v>
      </c>
      <c r="O90" s="92">
        <v>15</v>
      </c>
      <c r="P90" s="92">
        <v>16</v>
      </c>
      <c r="Q90" s="96">
        <v>17</v>
      </c>
      <c r="R90" s="92">
        <v>18</v>
      </c>
      <c r="S90" s="92">
        <v>19</v>
      </c>
      <c r="T90" s="92">
        <v>20</v>
      </c>
      <c r="U90" s="92">
        <v>21</v>
      </c>
      <c r="V90" s="94">
        <v>22</v>
      </c>
      <c r="W90" s="92">
        <v>23</v>
      </c>
      <c r="X90" s="92">
        <v>24</v>
      </c>
      <c r="Y90" s="92">
        <v>25</v>
      </c>
      <c r="Z90" s="92">
        <v>26</v>
      </c>
      <c r="AA90" s="92">
        <v>27</v>
      </c>
      <c r="AB90" s="92">
        <v>28</v>
      </c>
      <c r="AC90" s="92">
        <v>29</v>
      </c>
      <c r="AD90" s="92">
        <v>30</v>
      </c>
      <c r="AE90" s="92">
        <v>31</v>
      </c>
      <c r="AF90" s="92">
        <v>32</v>
      </c>
      <c r="AG90" s="92">
        <v>33</v>
      </c>
      <c r="AH90" s="92">
        <v>34</v>
      </c>
      <c r="AI90" s="92">
        <v>35</v>
      </c>
      <c r="AJ90" s="92">
        <v>36</v>
      </c>
      <c r="AK90" s="92">
        <v>37</v>
      </c>
      <c r="AL90" s="92">
        <v>38</v>
      </c>
      <c r="AM90" s="92">
        <v>39</v>
      </c>
      <c r="AN90" s="92">
        <v>40</v>
      </c>
    </row>
    <row r="91" spans="1:40">
      <c r="A91" s="106"/>
      <c r="B91" s="69"/>
      <c r="C91" s="55">
        <f t="shared" ref="C91:AN91" si="69">C65+C85</f>
        <v>475</v>
      </c>
      <c r="D91" s="55">
        <f t="shared" si="69"/>
        <v>0</v>
      </c>
      <c r="E91" s="55">
        <f t="shared" si="69"/>
        <v>475</v>
      </c>
      <c r="F91" s="55">
        <f t="shared" si="69"/>
        <v>0</v>
      </c>
      <c r="G91" s="55">
        <f t="shared" si="69"/>
        <v>0</v>
      </c>
      <c r="H91" s="55">
        <f t="shared" si="69"/>
        <v>0</v>
      </c>
      <c r="I91" s="55">
        <f t="shared" si="69"/>
        <v>0</v>
      </c>
      <c r="J91" s="55">
        <f t="shared" si="69"/>
        <v>0</v>
      </c>
      <c r="K91" s="55">
        <f t="shared" si="69"/>
        <v>0</v>
      </c>
      <c r="L91" s="55">
        <f t="shared" si="69"/>
        <v>0</v>
      </c>
      <c r="M91" s="55">
        <f t="shared" si="69"/>
        <v>0</v>
      </c>
      <c r="N91" s="55">
        <f t="shared" si="69"/>
        <v>0</v>
      </c>
      <c r="O91" s="55">
        <f t="shared" si="69"/>
        <v>0</v>
      </c>
      <c r="P91" s="55">
        <f t="shared" si="69"/>
        <v>0</v>
      </c>
      <c r="Q91" s="55">
        <f t="shared" si="69"/>
        <v>0</v>
      </c>
      <c r="R91" s="55">
        <f t="shared" si="69"/>
        <v>0</v>
      </c>
      <c r="S91" s="55">
        <f t="shared" si="69"/>
        <v>0</v>
      </c>
      <c r="T91" s="55">
        <f t="shared" si="69"/>
        <v>0</v>
      </c>
      <c r="U91" s="55">
        <f t="shared" si="69"/>
        <v>0</v>
      </c>
      <c r="V91" s="55">
        <f t="shared" si="69"/>
        <v>0</v>
      </c>
      <c r="W91" s="55">
        <f t="shared" si="69"/>
        <v>0</v>
      </c>
      <c r="X91" s="55">
        <f t="shared" si="69"/>
        <v>0</v>
      </c>
      <c r="Y91" s="55">
        <f t="shared" si="69"/>
        <v>0</v>
      </c>
      <c r="Z91" s="55">
        <f t="shared" si="69"/>
        <v>0</v>
      </c>
      <c r="AA91" s="55">
        <f t="shared" si="69"/>
        <v>0</v>
      </c>
      <c r="AB91" s="55">
        <f t="shared" si="69"/>
        <v>0</v>
      </c>
      <c r="AC91" s="55">
        <f t="shared" si="69"/>
        <v>0</v>
      </c>
      <c r="AD91" s="55">
        <f t="shared" si="69"/>
        <v>0</v>
      </c>
      <c r="AE91" s="55">
        <f t="shared" si="69"/>
        <v>0</v>
      </c>
      <c r="AF91" s="55">
        <f t="shared" si="69"/>
        <v>0</v>
      </c>
      <c r="AG91" s="55">
        <f t="shared" si="69"/>
        <v>0</v>
      </c>
      <c r="AH91" s="55">
        <f t="shared" si="69"/>
        <v>0</v>
      </c>
      <c r="AI91" s="55">
        <f t="shared" si="69"/>
        <v>0</v>
      </c>
      <c r="AJ91" s="55">
        <f t="shared" si="69"/>
        <v>0</v>
      </c>
      <c r="AK91" s="55">
        <f t="shared" si="69"/>
        <v>0</v>
      </c>
      <c r="AL91" s="55">
        <f t="shared" si="69"/>
        <v>0</v>
      </c>
      <c r="AM91" s="55">
        <f t="shared" si="69"/>
        <v>0</v>
      </c>
      <c r="AN91" s="55">
        <f t="shared" si="69"/>
        <v>475</v>
      </c>
    </row>
    <row r="92" spans="1:40">
      <c r="A92" s="106"/>
      <c r="B92" s="69"/>
      <c r="C92" s="55"/>
      <c r="D92" s="55"/>
      <c r="E92" s="55"/>
      <c r="F92" s="55"/>
      <c r="G92" s="55"/>
      <c r="H92" s="55"/>
      <c r="I92" s="107"/>
      <c r="J92" s="55"/>
      <c r="K92" s="55"/>
      <c r="L92" s="55"/>
      <c r="M92" s="108"/>
      <c r="N92" s="55"/>
      <c r="O92" s="55"/>
      <c r="P92" s="55"/>
      <c r="Q92" s="109"/>
      <c r="R92" s="55"/>
      <c r="S92" s="55"/>
      <c r="T92" s="55"/>
      <c r="U92" s="55"/>
      <c r="V92" s="107"/>
      <c r="W92" s="55"/>
      <c r="X92" s="104"/>
      <c r="Y92" s="104"/>
      <c r="Z92" s="55"/>
      <c r="AA92" s="104"/>
      <c r="AB92" s="104"/>
      <c r="AC92" s="104"/>
      <c r="AD92" s="55"/>
      <c r="AE92" s="104"/>
      <c r="AF92" s="104"/>
      <c r="AG92" s="104"/>
      <c r="AH92" s="55"/>
      <c r="AI92" s="104"/>
      <c r="AJ92" s="104"/>
      <c r="AK92" s="104"/>
      <c r="AL92" s="55"/>
      <c r="AM92" s="55"/>
      <c r="AN92" s="55"/>
    </row>
    <row r="93" spans="1:40">
      <c r="A93" s="106"/>
      <c r="B93" s="69"/>
      <c r="C93" s="55"/>
      <c r="D93" s="55"/>
      <c r="E93" s="55"/>
      <c r="F93" s="55"/>
      <c r="G93" s="55"/>
      <c r="H93" s="55"/>
      <c r="I93" s="107"/>
      <c r="J93" s="55"/>
      <c r="K93" s="55"/>
      <c r="L93" s="55"/>
      <c r="M93" s="108"/>
      <c r="N93" s="55"/>
      <c r="O93" s="55"/>
      <c r="P93" s="55"/>
      <c r="Q93" s="109"/>
      <c r="R93" s="55"/>
      <c r="S93" s="55"/>
      <c r="T93" s="55"/>
      <c r="U93" s="55"/>
      <c r="V93" s="107"/>
      <c r="W93" s="55"/>
      <c r="X93" s="104"/>
      <c r="Y93" s="104"/>
      <c r="Z93" s="55"/>
      <c r="AA93" s="104"/>
      <c r="AB93" s="104"/>
      <c r="AC93" s="104"/>
      <c r="AD93" s="55"/>
      <c r="AE93" s="104"/>
      <c r="AF93" s="104"/>
      <c r="AG93" s="104"/>
      <c r="AH93" s="55"/>
      <c r="AI93" s="104"/>
      <c r="AJ93" s="104"/>
      <c r="AK93" s="104"/>
      <c r="AL93" s="55"/>
      <c r="AM93" s="55"/>
      <c r="AN93" s="55"/>
    </row>
    <row r="94" spans="1:40">
      <c r="A94" s="168" t="s">
        <v>118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</row>
    <row r="95" spans="1:40">
      <c r="A95" s="169" t="s">
        <v>0</v>
      </c>
      <c r="B95" s="169" t="s">
        <v>67</v>
      </c>
      <c r="C95" s="169" t="s">
        <v>116</v>
      </c>
      <c r="D95" s="169" t="s">
        <v>63</v>
      </c>
      <c r="E95" s="170" t="s">
        <v>38</v>
      </c>
      <c r="F95" s="169" t="s">
        <v>77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 t="s">
        <v>79</v>
      </c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 t="s">
        <v>115</v>
      </c>
    </row>
    <row r="96" spans="1:40" ht="26.25">
      <c r="A96" s="169"/>
      <c r="B96" s="169"/>
      <c r="C96" s="169"/>
      <c r="D96" s="169"/>
      <c r="E96" s="170"/>
      <c r="F96" s="58" t="s">
        <v>80</v>
      </c>
      <c r="G96" s="58" t="s">
        <v>81</v>
      </c>
      <c r="H96" s="58" t="s">
        <v>82</v>
      </c>
      <c r="I96" s="66" t="s">
        <v>111</v>
      </c>
      <c r="J96" s="58" t="s">
        <v>83</v>
      </c>
      <c r="K96" s="58" t="s">
        <v>84</v>
      </c>
      <c r="L96" s="58" t="s">
        <v>85</v>
      </c>
      <c r="M96" s="68" t="s">
        <v>112</v>
      </c>
      <c r="N96" s="58" t="s">
        <v>86</v>
      </c>
      <c r="O96" s="58" t="s">
        <v>87</v>
      </c>
      <c r="P96" s="58" t="s">
        <v>88</v>
      </c>
      <c r="Q96" s="67" t="s">
        <v>113</v>
      </c>
      <c r="R96" s="58" t="s">
        <v>89</v>
      </c>
      <c r="S96" s="58" t="s">
        <v>90</v>
      </c>
      <c r="T96" s="58" t="s">
        <v>91</v>
      </c>
      <c r="U96" s="58" t="s">
        <v>114</v>
      </c>
      <c r="V96" s="66" t="s">
        <v>78</v>
      </c>
      <c r="W96" s="58" t="s">
        <v>80</v>
      </c>
      <c r="X96" s="58" t="s">
        <v>81</v>
      </c>
      <c r="Y96" s="58" t="s">
        <v>82</v>
      </c>
      <c r="Z96" s="58" t="s">
        <v>111</v>
      </c>
      <c r="AA96" s="58" t="s">
        <v>83</v>
      </c>
      <c r="AB96" s="58" t="s">
        <v>84</v>
      </c>
      <c r="AC96" s="58" t="s">
        <v>85</v>
      </c>
      <c r="AD96" s="58" t="s">
        <v>112</v>
      </c>
      <c r="AE96" s="58" t="s">
        <v>86</v>
      </c>
      <c r="AF96" s="58" t="s">
        <v>87</v>
      </c>
      <c r="AG96" s="58" t="s">
        <v>88</v>
      </c>
      <c r="AH96" s="58" t="s">
        <v>113</v>
      </c>
      <c r="AI96" s="58" t="s">
        <v>89</v>
      </c>
      <c r="AJ96" s="58" t="s">
        <v>90</v>
      </c>
      <c r="AK96" s="58" t="s">
        <v>91</v>
      </c>
      <c r="AL96" s="58" t="s">
        <v>114</v>
      </c>
      <c r="AM96" s="58" t="s">
        <v>78</v>
      </c>
      <c r="AN96" s="169"/>
    </row>
    <row r="97" spans="1:40">
      <c r="A97" s="92">
        <v>1</v>
      </c>
      <c r="B97" s="92">
        <v>2</v>
      </c>
      <c r="C97" s="92">
        <v>3</v>
      </c>
      <c r="D97" s="92">
        <v>4</v>
      </c>
      <c r="E97" s="92">
        <v>5</v>
      </c>
      <c r="F97" s="92">
        <v>6</v>
      </c>
      <c r="G97" s="92">
        <v>7</v>
      </c>
      <c r="H97" s="92">
        <v>8</v>
      </c>
      <c r="I97" s="94">
        <v>9</v>
      </c>
      <c r="J97" s="92">
        <v>10</v>
      </c>
      <c r="K97" s="92">
        <v>11</v>
      </c>
      <c r="L97" s="92">
        <v>12</v>
      </c>
      <c r="M97" s="95">
        <v>13</v>
      </c>
      <c r="N97" s="92">
        <v>14</v>
      </c>
      <c r="O97" s="92">
        <v>15</v>
      </c>
      <c r="P97" s="92">
        <v>16</v>
      </c>
      <c r="Q97" s="96">
        <v>17</v>
      </c>
      <c r="R97" s="92">
        <v>18</v>
      </c>
      <c r="S97" s="92">
        <v>19</v>
      </c>
      <c r="T97" s="92">
        <v>20</v>
      </c>
      <c r="U97" s="92">
        <v>21</v>
      </c>
      <c r="V97" s="94">
        <v>22</v>
      </c>
      <c r="W97" s="92">
        <v>23</v>
      </c>
      <c r="X97" s="92">
        <v>24</v>
      </c>
      <c r="Y97" s="92">
        <v>25</v>
      </c>
      <c r="Z97" s="92">
        <v>26</v>
      </c>
      <c r="AA97" s="92">
        <v>27</v>
      </c>
      <c r="AB97" s="92">
        <v>28</v>
      </c>
      <c r="AC97" s="92">
        <v>29</v>
      </c>
      <c r="AD97" s="92">
        <v>30</v>
      </c>
      <c r="AE97" s="92">
        <v>31</v>
      </c>
      <c r="AF97" s="92">
        <v>32</v>
      </c>
      <c r="AG97" s="92">
        <v>33</v>
      </c>
      <c r="AH97" s="92">
        <v>34</v>
      </c>
      <c r="AI97" s="92">
        <v>35</v>
      </c>
      <c r="AJ97" s="92">
        <v>36</v>
      </c>
      <c r="AK97" s="92">
        <v>37</v>
      </c>
      <c r="AL97" s="92">
        <v>38</v>
      </c>
      <c r="AM97" s="92">
        <v>39</v>
      </c>
      <c r="AN97" s="92">
        <v>40</v>
      </c>
    </row>
    <row r="98" spans="1:40">
      <c r="A98" s="92">
        <v>1</v>
      </c>
      <c r="B98" s="111" t="s">
        <v>14</v>
      </c>
      <c r="C98" s="92">
        <f>April!C183</f>
        <v>1041</v>
      </c>
      <c r="D98" s="92">
        <v>29</v>
      </c>
      <c r="E98" s="92">
        <f>SUM(C98:D98)</f>
        <v>1070</v>
      </c>
      <c r="F98" s="92">
        <f>April!F183</f>
        <v>0</v>
      </c>
      <c r="G98" s="92">
        <f>'May '!F78</f>
        <v>0</v>
      </c>
      <c r="H98" s="92">
        <f>Jun!F184</f>
        <v>0</v>
      </c>
      <c r="I98" s="94">
        <f>SUM(F98:H98)</f>
        <v>0</v>
      </c>
      <c r="J98" s="92">
        <f>'Jully '!F184</f>
        <v>0</v>
      </c>
      <c r="K98" s="92">
        <f>Aug!F185</f>
        <v>0</v>
      </c>
      <c r="L98" s="92">
        <f>'Sept '!F183</f>
        <v>0</v>
      </c>
      <c r="M98" s="95">
        <f>SUM(J98:L98)</f>
        <v>0</v>
      </c>
      <c r="N98" s="92">
        <f>'Oct '!F183</f>
        <v>0</v>
      </c>
      <c r="O98" s="92">
        <f>Nov!F100</f>
        <v>0</v>
      </c>
      <c r="P98" s="92">
        <f>Dec!F183</f>
        <v>0</v>
      </c>
      <c r="Q98" s="96">
        <f>SUM(N98:P98)</f>
        <v>0</v>
      </c>
      <c r="R98" s="92">
        <f>Jan!F183</f>
        <v>0</v>
      </c>
      <c r="S98" s="92">
        <f>Feb!F183</f>
        <v>0</v>
      </c>
      <c r="T98" s="92">
        <f>Mar!F183</f>
        <v>0</v>
      </c>
      <c r="U98" s="92">
        <f>SUM(R98:T98)</f>
        <v>0</v>
      </c>
      <c r="V98" s="94">
        <f>I98+M98+Q98+U98</f>
        <v>0</v>
      </c>
      <c r="W98" s="92">
        <f>April!G183</f>
        <v>0</v>
      </c>
      <c r="X98" s="92">
        <f>'May '!G183</f>
        <v>0</v>
      </c>
      <c r="Y98" s="92">
        <f>Jun!G184</f>
        <v>0</v>
      </c>
      <c r="Z98" s="92">
        <f>SUM(W98:Y98)</f>
        <v>0</v>
      </c>
      <c r="AA98" s="92">
        <f>'Jully '!G184</f>
        <v>0</v>
      </c>
      <c r="AB98" s="92">
        <f>Aug!G185</f>
        <v>0</v>
      </c>
      <c r="AC98" s="92">
        <f>'Sept '!G183</f>
        <v>0</v>
      </c>
      <c r="AD98" s="92">
        <f>SUM(AA98:AC98)</f>
        <v>0</v>
      </c>
      <c r="AE98" s="92">
        <f>'Oct '!G183</f>
        <v>0</v>
      </c>
      <c r="AF98" s="92">
        <f>Nov!G182</f>
        <v>0</v>
      </c>
      <c r="AG98" s="92">
        <f>Dec!G183</f>
        <v>0</v>
      </c>
      <c r="AH98" s="92">
        <f>SUM(AE98:AG98)</f>
        <v>0</v>
      </c>
      <c r="AI98" s="92">
        <f>Jan!G183</f>
        <v>0</v>
      </c>
      <c r="AJ98" s="92">
        <f>Feb!G183</f>
        <v>0</v>
      </c>
      <c r="AK98" s="92">
        <f>Mar!G183</f>
        <v>0</v>
      </c>
      <c r="AL98" s="92">
        <f>SUM(AI98:AK98)</f>
        <v>0</v>
      </c>
      <c r="AM98" s="92">
        <f t="shared" ref="AM98:AM110" si="70">Z98+AD98+AH98+AL98</f>
        <v>0</v>
      </c>
      <c r="AN98" s="92">
        <f t="shared" ref="AN98:AN110" si="71">E98-AM98</f>
        <v>1070</v>
      </c>
    </row>
    <row r="99" spans="1:40">
      <c r="A99" s="92">
        <v>2</v>
      </c>
      <c r="B99" s="57" t="s">
        <v>15</v>
      </c>
      <c r="C99" s="92">
        <f>April!C184</f>
        <v>577</v>
      </c>
      <c r="D99" s="92">
        <v>88</v>
      </c>
      <c r="E99" s="92">
        <f t="shared" ref="E99:E109" si="72">SUM(C99:D99)</f>
        <v>665</v>
      </c>
      <c r="F99" s="92">
        <f>April!F184</f>
        <v>0</v>
      </c>
      <c r="G99" s="92">
        <f>'May '!F79</f>
        <v>0</v>
      </c>
      <c r="H99" s="92">
        <f>Jun!F185</f>
        <v>0</v>
      </c>
      <c r="I99" s="94">
        <f t="shared" ref="I99:I110" si="73">SUM(F99:H99)</f>
        <v>0</v>
      </c>
      <c r="J99" s="92">
        <f>'Jully '!F185</f>
        <v>0</v>
      </c>
      <c r="K99" s="92">
        <f>Aug!F186</f>
        <v>0</v>
      </c>
      <c r="L99" s="92">
        <f>'Sept '!F184</f>
        <v>0</v>
      </c>
      <c r="M99" s="95">
        <f t="shared" ref="M99:M110" si="74">SUM(J99:L99)</f>
        <v>0</v>
      </c>
      <c r="N99" s="92">
        <f>'Oct '!F184</f>
        <v>0</v>
      </c>
      <c r="O99" s="92">
        <f>Nov!F101</f>
        <v>0</v>
      </c>
      <c r="P99" s="92">
        <f>Dec!F184</f>
        <v>0</v>
      </c>
      <c r="Q99" s="96">
        <f t="shared" ref="Q99:Q110" si="75">SUM(N99:P99)</f>
        <v>0</v>
      </c>
      <c r="R99" s="92">
        <f>Jan!F184</f>
        <v>0</v>
      </c>
      <c r="S99" s="92">
        <f>Feb!F184</f>
        <v>0</v>
      </c>
      <c r="T99" s="92">
        <f>Mar!F184</f>
        <v>0</v>
      </c>
      <c r="U99" s="92">
        <f t="shared" ref="U99:U110" si="76">SUM(R99:T99)</f>
        <v>0</v>
      </c>
      <c r="V99" s="94">
        <f t="shared" ref="V99:V110" si="77">I99+M99+Q99+U99</f>
        <v>0</v>
      </c>
      <c r="W99" s="92">
        <f>April!G184</f>
        <v>0</v>
      </c>
      <c r="X99" s="92">
        <f>'May '!G184</f>
        <v>0</v>
      </c>
      <c r="Y99" s="92">
        <f>Jun!G185</f>
        <v>0</v>
      </c>
      <c r="Z99" s="92">
        <f t="shared" ref="Z99:Z110" si="78">SUM(W99:Y99)</f>
        <v>0</v>
      </c>
      <c r="AA99" s="92">
        <f>'Jully '!G185</f>
        <v>0</v>
      </c>
      <c r="AB99" s="92">
        <f>Aug!G186</f>
        <v>0</v>
      </c>
      <c r="AC99" s="92">
        <f>'Sept '!G184</f>
        <v>0</v>
      </c>
      <c r="AD99" s="92">
        <f t="shared" ref="AD99:AD110" si="79">SUM(AA99:AC99)</f>
        <v>0</v>
      </c>
      <c r="AE99" s="92">
        <f>'Oct '!G184</f>
        <v>0</v>
      </c>
      <c r="AF99" s="92">
        <f>Nov!G183</f>
        <v>0</v>
      </c>
      <c r="AG99" s="92">
        <f>Dec!G184</f>
        <v>0</v>
      </c>
      <c r="AH99" s="92">
        <f t="shared" ref="AH99:AH110" si="80">SUM(AE99:AG99)</f>
        <v>0</v>
      </c>
      <c r="AI99" s="92">
        <f>Jan!G184</f>
        <v>0</v>
      </c>
      <c r="AJ99" s="92">
        <f>Feb!G184</f>
        <v>0</v>
      </c>
      <c r="AK99" s="92">
        <f>Mar!G184</f>
        <v>0</v>
      </c>
      <c r="AL99" s="92">
        <f t="shared" ref="AL99:AL110" si="81">SUM(AI99:AK99)</f>
        <v>0</v>
      </c>
      <c r="AM99" s="92">
        <f t="shared" si="70"/>
        <v>0</v>
      </c>
      <c r="AN99" s="92">
        <f t="shared" si="71"/>
        <v>665</v>
      </c>
    </row>
    <row r="100" spans="1:40">
      <c r="A100" s="92">
        <v>3</v>
      </c>
      <c r="B100" s="57" t="s">
        <v>16</v>
      </c>
      <c r="C100" s="92">
        <f>April!C185</f>
        <v>787</v>
      </c>
      <c r="D100" s="92">
        <v>37</v>
      </c>
      <c r="E100" s="92">
        <f t="shared" si="72"/>
        <v>824</v>
      </c>
      <c r="F100" s="92">
        <f>April!F185</f>
        <v>0</v>
      </c>
      <c r="G100" s="92">
        <f>'May '!F80</f>
        <v>0</v>
      </c>
      <c r="H100" s="92">
        <f>Jun!F186</f>
        <v>0</v>
      </c>
      <c r="I100" s="94">
        <f t="shared" si="73"/>
        <v>0</v>
      </c>
      <c r="J100" s="92">
        <f>'Jully '!F186</f>
        <v>0</v>
      </c>
      <c r="K100" s="92">
        <f>Aug!F187</f>
        <v>0</v>
      </c>
      <c r="L100" s="92">
        <f>'Sept '!F185</f>
        <v>0</v>
      </c>
      <c r="M100" s="95">
        <f t="shared" si="74"/>
        <v>0</v>
      </c>
      <c r="N100" s="92">
        <f>'Oct '!F185</f>
        <v>0</v>
      </c>
      <c r="O100" s="92">
        <f>Nov!F102</f>
        <v>0</v>
      </c>
      <c r="P100" s="92">
        <f>Dec!F185</f>
        <v>0</v>
      </c>
      <c r="Q100" s="96">
        <f t="shared" si="75"/>
        <v>0</v>
      </c>
      <c r="R100" s="92">
        <f>Jan!F185</f>
        <v>0</v>
      </c>
      <c r="S100" s="92">
        <f>Feb!F185</f>
        <v>0</v>
      </c>
      <c r="T100" s="92">
        <f>Mar!F185</f>
        <v>0</v>
      </c>
      <c r="U100" s="92">
        <f t="shared" si="76"/>
        <v>0</v>
      </c>
      <c r="V100" s="94">
        <f t="shared" si="77"/>
        <v>0</v>
      </c>
      <c r="W100" s="92">
        <f>April!G185</f>
        <v>38</v>
      </c>
      <c r="X100" s="92">
        <f>'May '!G185</f>
        <v>0</v>
      </c>
      <c r="Y100" s="92">
        <f>Jun!G186</f>
        <v>0</v>
      </c>
      <c r="Z100" s="92">
        <f t="shared" si="78"/>
        <v>38</v>
      </c>
      <c r="AA100" s="92">
        <f>'Jully '!G186</f>
        <v>0</v>
      </c>
      <c r="AB100" s="92">
        <f>Aug!G187</f>
        <v>0</v>
      </c>
      <c r="AC100" s="92">
        <f>'Sept '!G185</f>
        <v>0</v>
      </c>
      <c r="AD100" s="92">
        <f t="shared" si="79"/>
        <v>0</v>
      </c>
      <c r="AE100" s="92">
        <f>'Oct '!G185</f>
        <v>0</v>
      </c>
      <c r="AF100" s="92">
        <f>Nov!G184</f>
        <v>0</v>
      </c>
      <c r="AG100" s="92">
        <f>Dec!G185</f>
        <v>0</v>
      </c>
      <c r="AH100" s="92">
        <f t="shared" si="80"/>
        <v>0</v>
      </c>
      <c r="AI100" s="92">
        <f>Jan!G185</f>
        <v>0</v>
      </c>
      <c r="AJ100" s="92">
        <f>Feb!G185</f>
        <v>0</v>
      </c>
      <c r="AK100" s="92">
        <f>Mar!G185</f>
        <v>0</v>
      </c>
      <c r="AL100" s="92">
        <f t="shared" si="81"/>
        <v>0</v>
      </c>
      <c r="AM100" s="92">
        <f t="shared" si="70"/>
        <v>38</v>
      </c>
      <c r="AN100" s="92">
        <f t="shared" si="71"/>
        <v>786</v>
      </c>
    </row>
    <row r="101" spans="1:40">
      <c r="A101" s="92">
        <v>4</v>
      </c>
      <c r="B101" s="57" t="s">
        <v>17</v>
      </c>
      <c r="C101" s="92">
        <f>April!C186</f>
        <v>1003</v>
      </c>
      <c r="D101" s="92">
        <v>64</v>
      </c>
      <c r="E101" s="92">
        <f t="shared" si="72"/>
        <v>1067</v>
      </c>
      <c r="F101" s="92">
        <f>April!F186</f>
        <v>0</v>
      </c>
      <c r="G101" s="92">
        <f>'May '!F81</f>
        <v>0</v>
      </c>
      <c r="H101" s="92">
        <f>Jun!F187</f>
        <v>0</v>
      </c>
      <c r="I101" s="94">
        <f t="shared" si="73"/>
        <v>0</v>
      </c>
      <c r="J101" s="92">
        <f>'Jully '!F187</f>
        <v>0</v>
      </c>
      <c r="K101" s="92">
        <f>Aug!F188</f>
        <v>0</v>
      </c>
      <c r="L101" s="92">
        <f>'Sept '!F186</f>
        <v>0</v>
      </c>
      <c r="M101" s="95">
        <f t="shared" si="74"/>
        <v>0</v>
      </c>
      <c r="N101" s="92">
        <f>'Oct '!F186</f>
        <v>0</v>
      </c>
      <c r="O101" s="92">
        <f>Nov!F103</f>
        <v>0</v>
      </c>
      <c r="P101" s="92">
        <f>Dec!F186</f>
        <v>0</v>
      </c>
      <c r="Q101" s="96">
        <f t="shared" si="75"/>
        <v>0</v>
      </c>
      <c r="R101" s="92">
        <f>Jan!F186</f>
        <v>0</v>
      </c>
      <c r="S101" s="92">
        <f>Feb!F186</f>
        <v>0</v>
      </c>
      <c r="T101" s="92">
        <f>Mar!F186</f>
        <v>0</v>
      </c>
      <c r="U101" s="92">
        <f t="shared" si="76"/>
        <v>0</v>
      </c>
      <c r="V101" s="94">
        <f t="shared" si="77"/>
        <v>0</v>
      </c>
      <c r="W101" s="92">
        <f>April!G186</f>
        <v>12</v>
      </c>
      <c r="X101" s="92">
        <f>'May '!G186</f>
        <v>0</v>
      </c>
      <c r="Y101" s="92">
        <f>Jun!G187</f>
        <v>0</v>
      </c>
      <c r="Z101" s="92">
        <f t="shared" si="78"/>
        <v>12</v>
      </c>
      <c r="AA101" s="92">
        <f>'Jully '!G187</f>
        <v>0</v>
      </c>
      <c r="AB101" s="92">
        <f>Aug!G188</f>
        <v>0</v>
      </c>
      <c r="AC101" s="92">
        <f>'Sept '!G186</f>
        <v>0</v>
      </c>
      <c r="AD101" s="92">
        <f t="shared" si="79"/>
        <v>0</v>
      </c>
      <c r="AE101" s="92">
        <f>'Oct '!G186</f>
        <v>0</v>
      </c>
      <c r="AF101" s="92">
        <f>Nov!G185</f>
        <v>0</v>
      </c>
      <c r="AG101" s="92">
        <f>Dec!G186</f>
        <v>0</v>
      </c>
      <c r="AH101" s="92">
        <f t="shared" si="80"/>
        <v>0</v>
      </c>
      <c r="AI101" s="92">
        <f>Jan!G186</f>
        <v>0</v>
      </c>
      <c r="AJ101" s="92">
        <f>Feb!G186</f>
        <v>0</v>
      </c>
      <c r="AK101" s="92">
        <f>Mar!G186</f>
        <v>0</v>
      </c>
      <c r="AL101" s="92">
        <f t="shared" si="81"/>
        <v>0</v>
      </c>
      <c r="AM101" s="92">
        <f t="shared" si="70"/>
        <v>12</v>
      </c>
      <c r="AN101" s="92">
        <f t="shared" si="71"/>
        <v>1055</v>
      </c>
    </row>
    <row r="102" spans="1:40">
      <c r="A102" s="92">
        <v>5</v>
      </c>
      <c r="B102" s="57" t="s">
        <v>18</v>
      </c>
      <c r="C102" s="92">
        <f>April!C187</f>
        <v>428</v>
      </c>
      <c r="D102" s="92">
        <v>54</v>
      </c>
      <c r="E102" s="92">
        <f t="shared" si="72"/>
        <v>482</v>
      </c>
      <c r="F102" s="92">
        <f>April!F187</f>
        <v>0</v>
      </c>
      <c r="G102" s="92">
        <f>'May '!F82</f>
        <v>0</v>
      </c>
      <c r="H102" s="92">
        <f>Jun!F188</f>
        <v>0</v>
      </c>
      <c r="I102" s="94">
        <f t="shared" si="73"/>
        <v>0</v>
      </c>
      <c r="J102" s="92">
        <f>'Jully '!F188</f>
        <v>0</v>
      </c>
      <c r="K102" s="92">
        <f>Aug!F189</f>
        <v>0</v>
      </c>
      <c r="L102" s="92">
        <f>'Sept '!F187</f>
        <v>0</v>
      </c>
      <c r="M102" s="95">
        <f t="shared" si="74"/>
        <v>0</v>
      </c>
      <c r="N102" s="92">
        <f>'Oct '!F187</f>
        <v>0</v>
      </c>
      <c r="O102" s="92">
        <f>Nov!F104</f>
        <v>0</v>
      </c>
      <c r="P102" s="92">
        <f>Dec!F187</f>
        <v>0</v>
      </c>
      <c r="Q102" s="96">
        <f t="shared" si="75"/>
        <v>0</v>
      </c>
      <c r="R102" s="92">
        <f>Jan!F187</f>
        <v>0</v>
      </c>
      <c r="S102" s="92">
        <f>Feb!F187</f>
        <v>0</v>
      </c>
      <c r="T102" s="92">
        <f>Mar!F187</f>
        <v>0</v>
      </c>
      <c r="U102" s="92">
        <f t="shared" si="76"/>
        <v>0</v>
      </c>
      <c r="V102" s="94">
        <f t="shared" si="77"/>
        <v>0</v>
      </c>
      <c r="W102" s="92">
        <f>April!G187</f>
        <v>6</v>
      </c>
      <c r="X102" s="92">
        <f>'May '!G187</f>
        <v>0</v>
      </c>
      <c r="Y102" s="92">
        <f>Jun!G188</f>
        <v>0</v>
      </c>
      <c r="Z102" s="92">
        <f t="shared" si="78"/>
        <v>6</v>
      </c>
      <c r="AA102" s="92">
        <f>'Jully '!G188</f>
        <v>0</v>
      </c>
      <c r="AB102" s="92">
        <f>Aug!G189</f>
        <v>0</v>
      </c>
      <c r="AC102" s="92">
        <f>'Sept '!G187</f>
        <v>0</v>
      </c>
      <c r="AD102" s="92">
        <f t="shared" si="79"/>
        <v>0</v>
      </c>
      <c r="AE102" s="92">
        <f>'Oct '!G187</f>
        <v>0</v>
      </c>
      <c r="AF102" s="92">
        <f>Nov!G186</f>
        <v>0</v>
      </c>
      <c r="AG102" s="92">
        <f>Dec!G187</f>
        <v>0</v>
      </c>
      <c r="AH102" s="92">
        <f t="shared" si="80"/>
        <v>0</v>
      </c>
      <c r="AI102" s="92">
        <f>Jan!G187</f>
        <v>0</v>
      </c>
      <c r="AJ102" s="92">
        <f>Feb!G187</f>
        <v>0</v>
      </c>
      <c r="AK102" s="92">
        <f>Mar!G187</f>
        <v>0</v>
      </c>
      <c r="AL102" s="92">
        <f t="shared" si="81"/>
        <v>0</v>
      </c>
      <c r="AM102" s="92">
        <f t="shared" si="70"/>
        <v>6</v>
      </c>
      <c r="AN102" s="92">
        <f t="shared" si="71"/>
        <v>476</v>
      </c>
    </row>
    <row r="103" spans="1:40">
      <c r="A103" s="92">
        <v>6</v>
      </c>
      <c r="B103" s="57" t="s">
        <v>19</v>
      </c>
      <c r="C103" s="92">
        <f>April!C188</f>
        <v>1134</v>
      </c>
      <c r="D103" s="92">
        <v>15</v>
      </c>
      <c r="E103" s="92">
        <f t="shared" si="72"/>
        <v>1149</v>
      </c>
      <c r="F103" s="92">
        <f>April!F188</f>
        <v>0</v>
      </c>
      <c r="G103" s="92">
        <f>'May '!F83</f>
        <v>0</v>
      </c>
      <c r="H103" s="92">
        <f>Jun!F189</f>
        <v>0</v>
      </c>
      <c r="I103" s="94">
        <f t="shared" si="73"/>
        <v>0</v>
      </c>
      <c r="J103" s="92">
        <f>'Jully '!F189</f>
        <v>0</v>
      </c>
      <c r="K103" s="92">
        <f>Aug!F190</f>
        <v>0</v>
      </c>
      <c r="L103" s="92">
        <f>'Sept '!F188</f>
        <v>0</v>
      </c>
      <c r="M103" s="95">
        <f t="shared" si="74"/>
        <v>0</v>
      </c>
      <c r="N103" s="92">
        <f>'Oct '!F188</f>
        <v>0</v>
      </c>
      <c r="O103" s="92">
        <f>Nov!F105</f>
        <v>0</v>
      </c>
      <c r="P103" s="92">
        <f>Dec!F188</f>
        <v>0</v>
      </c>
      <c r="Q103" s="96">
        <f t="shared" si="75"/>
        <v>0</v>
      </c>
      <c r="R103" s="92">
        <f>Jan!F188</f>
        <v>0</v>
      </c>
      <c r="S103" s="92">
        <f>Feb!F188</f>
        <v>0</v>
      </c>
      <c r="T103" s="92">
        <f>Mar!F188</f>
        <v>0</v>
      </c>
      <c r="U103" s="92">
        <f t="shared" si="76"/>
        <v>0</v>
      </c>
      <c r="V103" s="94">
        <f t="shared" si="77"/>
        <v>0</v>
      </c>
      <c r="W103" s="92">
        <f>April!G188</f>
        <v>0</v>
      </c>
      <c r="X103" s="92">
        <f>'May '!G188</f>
        <v>0</v>
      </c>
      <c r="Y103" s="92">
        <f>Jun!G189</f>
        <v>0</v>
      </c>
      <c r="Z103" s="92">
        <f t="shared" si="78"/>
        <v>0</v>
      </c>
      <c r="AA103" s="92">
        <f>'Jully '!G189</f>
        <v>0</v>
      </c>
      <c r="AB103" s="92">
        <f>Aug!G190</f>
        <v>0</v>
      </c>
      <c r="AC103" s="92">
        <f>'Sept '!G188</f>
        <v>0</v>
      </c>
      <c r="AD103" s="92">
        <f t="shared" si="79"/>
        <v>0</v>
      </c>
      <c r="AE103" s="92">
        <f>'Oct '!G188</f>
        <v>0</v>
      </c>
      <c r="AF103" s="92">
        <f>Nov!G187</f>
        <v>0</v>
      </c>
      <c r="AG103" s="92">
        <f>Dec!G188</f>
        <v>0</v>
      </c>
      <c r="AH103" s="92">
        <f t="shared" si="80"/>
        <v>0</v>
      </c>
      <c r="AI103" s="92">
        <f>Jan!G188</f>
        <v>0</v>
      </c>
      <c r="AJ103" s="92">
        <f>Feb!G188</f>
        <v>0</v>
      </c>
      <c r="AK103" s="92">
        <f>Mar!G188</f>
        <v>0</v>
      </c>
      <c r="AL103" s="92">
        <f t="shared" si="81"/>
        <v>0</v>
      </c>
      <c r="AM103" s="92">
        <f t="shared" si="70"/>
        <v>0</v>
      </c>
      <c r="AN103" s="92">
        <f t="shared" si="71"/>
        <v>1149</v>
      </c>
    </row>
    <row r="104" spans="1:40">
      <c r="A104" s="92">
        <v>7</v>
      </c>
      <c r="B104" s="57" t="s">
        <v>20</v>
      </c>
      <c r="C104" s="92">
        <f>April!C189</f>
        <v>751</v>
      </c>
      <c r="D104" s="92">
        <v>36</v>
      </c>
      <c r="E104" s="92">
        <f t="shared" si="72"/>
        <v>787</v>
      </c>
      <c r="F104" s="92">
        <f>April!F189</f>
        <v>0</v>
      </c>
      <c r="G104" s="92">
        <f>'May '!F84</f>
        <v>0</v>
      </c>
      <c r="H104" s="92">
        <f>Jun!F190</f>
        <v>0</v>
      </c>
      <c r="I104" s="94">
        <f t="shared" si="73"/>
        <v>0</v>
      </c>
      <c r="J104" s="92">
        <f>'Jully '!F190</f>
        <v>0</v>
      </c>
      <c r="K104" s="92">
        <f>Aug!F191</f>
        <v>0</v>
      </c>
      <c r="L104" s="92">
        <f>'Sept '!F189</f>
        <v>0</v>
      </c>
      <c r="M104" s="95">
        <f t="shared" si="74"/>
        <v>0</v>
      </c>
      <c r="N104" s="92">
        <f>'Oct '!F189</f>
        <v>0</v>
      </c>
      <c r="O104" s="92">
        <f>Nov!F106</f>
        <v>0</v>
      </c>
      <c r="P104" s="92">
        <f>Dec!F189</f>
        <v>0</v>
      </c>
      <c r="Q104" s="96">
        <f t="shared" si="75"/>
        <v>0</v>
      </c>
      <c r="R104" s="92">
        <f>Jan!F189</f>
        <v>0</v>
      </c>
      <c r="S104" s="92">
        <f>Feb!F189</f>
        <v>0</v>
      </c>
      <c r="T104" s="92">
        <f>Mar!F189</f>
        <v>0</v>
      </c>
      <c r="U104" s="92">
        <f t="shared" si="76"/>
        <v>0</v>
      </c>
      <c r="V104" s="94">
        <f t="shared" si="77"/>
        <v>0</v>
      </c>
      <c r="W104" s="92">
        <f>April!G189</f>
        <v>0</v>
      </c>
      <c r="X104" s="92">
        <f>'May '!G189</f>
        <v>0</v>
      </c>
      <c r="Y104" s="92">
        <f>Jun!G190</f>
        <v>0</v>
      </c>
      <c r="Z104" s="92">
        <f t="shared" si="78"/>
        <v>0</v>
      </c>
      <c r="AA104" s="92">
        <f>'Jully '!G190</f>
        <v>0</v>
      </c>
      <c r="AB104" s="92">
        <f>Aug!G191</f>
        <v>0</v>
      </c>
      <c r="AC104" s="92">
        <f>'Sept '!G189</f>
        <v>0</v>
      </c>
      <c r="AD104" s="92">
        <f t="shared" si="79"/>
        <v>0</v>
      </c>
      <c r="AE104" s="92">
        <f>'Oct '!G189</f>
        <v>0</v>
      </c>
      <c r="AF104" s="92">
        <f>Nov!G188</f>
        <v>0</v>
      </c>
      <c r="AG104" s="92">
        <f>Dec!G189</f>
        <v>0</v>
      </c>
      <c r="AH104" s="92">
        <f t="shared" si="80"/>
        <v>0</v>
      </c>
      <c r="AI104" s="92">
        <f>Jan!G189</f>
        <v>0</v>
      </c>
      <c r="AJ104" s="92">
        <f>Feb!G189</f>
        <v>0</v>
      </c>
      <c r="AK104" s="92">
        <f>Mar!G189</f>
        <v>0</v>
      </c>
      <c r="AL104" s="92">
        <f t="shared" si="81"/>
        <v>0</v>
      </c>
      <c r="AM104" s="92">
        <f t="shared" si="70"/>
        <v>0</v>
      </c>
      <c r="AN104" s="92">
        <f t="shared" si="71"/>
        <v>787</v>
      </c>
    </row>
    <row r="105" spans="1:40">
      <c r="A105" s="92">
        <v>8</v>
      </c>
      <c r="B105" s="57" t="s">
        <v>33</v>
      </c>
      <c r="C105" s="92">
        <f>April!C190</f>
        <v>64</v>
      </c>
      <c r="D105" s="92">
        <v>20</v>
      </c>
      <c r="E105" s="92">
        <f t="shared" si="72"/>
        <v>84</v>
      </c>
      <c r="F105" s="92">
        <f>April!F190</f>
        <v>0</v>
      </c>
      <c r="G105" s="92">
        <f>'May '!F85</f>
        <v>0</v>
      </c>
      <c r="H105" s="92">
        <f>Jun!F191</f>
        <v>0</v>
      </c>
      <c r="I105" s="94">
        <f t="shared" si="73"/>
        <v>0</v>
      </c>
      <c r="J105" s="92">
        <f>'Jully '!F191</f>
        <v>0</v>
      </c>
      <c r="K105" s="92">
        <f>Aug!F192</f>
        <v>0</v>
      </c>
      <c r="L105" s="92">
        <f>'Sept '!F190</f>
        <v>0</v>
      </c>
      <c r="M105" s="95">
        <f t="shared" si="74"/>
        <v>0</v>
      </c>
      <c r="N105" s="92">
        <f>'Oct '!F190</f>
        <v>0</v>
      </c>
      <c r="O105" s="92">
        <f>Nov!F107</f>
        <v>0</v>
      </c>
      <c r="P105" s="92">
        <f>Dec!F190</f>
        <v>0</v>
      </c>
      <c r="Q105" s="96">
        <f t="shared" si="75"/>
        <v>0</v>
      </c>
      <c r="R105" s="92">
        <f>Jan!F190</f>
        <v>0</v>
      </c>
      <c r="S105" s="92">
        <f>Feb!F190</f>
        <v>0</v>
      </c>
      <c r="T105" s="92">
        <f>Mar!F190</f>
        <v>0</v>
      </c>
      <c r="U105" s="92">
        <f t="shared" si="76"/>
        <v>0</v>
      </c>
      <c r="V105" s="94">
        <f t="shared" si="77"/>
        <v>0</v>
      </c>
      <c r="W105" s="92">
        <f>April!G190</f>
        <v>0</v>
      </c>
      <c r="X105" s="92">
        <f>'May '!G190</f>
        <v>0</v>
      </c>
      <c r="Y105" s="92">
        <f>Jun!G191</f>
        <v>0</v>
      </c>
      <c r="Z105" s="92">
        <f t="shared" si="78"/>
        <v>0</v>
      </c>
      <c r="AA105" s="92">
        <f>'Jully '!G191</f>
        <v>0</v>
      </c>
      <c r="AB105" s="92">
        <f>Aug!G192</f>
        <v>0</v>
      </c>
      <c r="AC105" s="92">
        <f>'Sept '!G190</f>
        <v>0</v>
      </c>
      <c r="AD105" s="92">
        <f t="shared" si="79"/>
        <v>0</v>
      </c>
      <c r="AE105" s="92">
        <f>'Oct '!G190</f>
        <v>0</v>
      </c>
      <c r="AF105" s="92">
        <f>Nov!G189</f>
        <v>0</v>
      </c>
      <c r="AG105" s="92">
        <f>Dec!G190</f>
        <v>0</v>
      </c>
      <c r="AH105" s="92">
        <f t="shared" si="80"/>
        <v>0</v>
      </c>
      <c r="AI105" s="92">
        <f>Jan!G190</f>
        <v>0</v>
      </c>
      <c r="AJ105" s="92">
        <f>Feb!G190</f>
        <v>0</v>
      </c>
      <c r="AK105" s="92">
        <f>Mar!G190</f>
        <v>0</v>
      </c>
      <c r="AL105" s="92">
        <f t="shared" si="81"/>
        <v>0</v>
      </c>
      <c r="AM105" s="92">
        <f t="shared" si="70"/>
        <v>0</v>
      </c>
      <c r="AN105" s="92">
        <f t="shared" si="71"/>
        <v>84</v>
      </c>
    </row>
    <row r="106" spans="1:40">
      <c r="A106" s="92">
        <v>9</v>
      </c>
      <c r="B106" s="57" t="s">
        <v>34</v>
      </c>
      <c r="C106" s="92">
        <f>April!C191</f>
        <v>236</v>
      </c>
      <c r="D106" s="92">
        <v>16</v>
      </c>
      <c r="E106" s="92">
        <f t="shared" si="72"/>
        <v>252</v>
      </c>
      <c r="F106" s="92">
        <f>April!F191</f>
        <v>0</v>
      </c>
      <c r="G106" s="92">
        <f>'May '!F86</f>
        <v>0</v>
      </c>
      <c r="H106" s="92">
        <f>Jun!F192</f>
        <v>0</v>
      </c>
      <c r="I106" s="94">
        <f t="shared" si="73"/>
        <v>0</v>
      </c>
      <c r="J106" s="92">
        <f>'Jully '!F192</f>
        <v>0</v>
      </c>
      <c r="K106" s="92">
        <f>Aug!F193</f>
        <v>0</v>
      </c>
      <c r="L106" s="92">
        <f>'Sept '!F191</f>
        <v>0</v>
      </c>
      <c r="M106" s="95">
        <f t="shared" si="74"/>
        <v>0</v>
      </c>
      <c r="N106" s="92">
        <f>'Oct '!F191</f>
        <v>0</v>
      </c>
      <c r="O106" s="92">
        <f>Nov!F108</f>
        <v>0</v>
      </c>
      <c r="P106" s="92">
        <f>Dec!F191</f>
        <v>0</v>
      </c>
      <c r="Q106" s="96">
        <f t="shared" si="75"/>
        <v>0</v>
      </c>
      <c r="R106" s="92">
        <f>Jan!F191</f>
        <v>0</v>
      </c>
      <c r="S106" s="92">
        <f>Feb!F191</f>
        <v>0</v>
      </c>
      <c r="T106" s="92">
        <f>Mar!F191</f>
        <v>0</v>
      </c>
      <c r="U106" s="92">
        <f t="shared" si="76"/>
        <v>0</v>
      </c>
      <c r="V106" s="94">
        <f t="shared" si="77"/>
        <v>0</v>
      </c>
      <c r="W106" s="92">
        <f>April!G191</f>
        <v>0</v>
      </c>
      <c r="X106" s="92">
        <f>'May '!G191</f>
        <v>0</v>
      </c>
      <c r="Y106" s="92">
        <f>Jun!G192</f>
        <v>0</v>
      </c>
      <c r="Z106" s="92">
        <f t="shared" si="78"/>
        <v>0</v>
      </c>
      <c r="AA106" s="92">
        <f>'Jully '!G192</f>
        <v>0</v>
      </c>
      <c r="AB106" s="92">
        <f>Aug!G193</f>
        <v>0</v>
      </c>
      <c r="AC106" s="92">
        <f>'Sept '!G191</f>
        <v>0</v>
      </c>
      <c r="AD106" s="92">
        <f t="shared" si="79"/>
        <v>0</v>
      </c>
      <c r="AE106" s="92">
        <f>'Oct '!G191</f>
        <v>0</v>
      </c>
      <c r="AF106" s="92">
        <f>Nov!G190</f>
        <v>0</v>
      </c>
      <c r="AG106" s="92">
        <f>Dec!G191</f>
        <v>0</v>
      </c>
      <c r="AH106" s="92">
        <f t="shared" si="80"/>
        <v>0</v>
      </c>
      <c r="AI106" s="92">
        <f>Jan!G191</f>
        <v>0</v>
      </c>
      <c r="AJ106" s="92">
        <f>Feb!G191</f>
        <v>0</v>
      </c>
      <c r="AK106" s="92">
        <f>Mar!G191</f>
        <v>0</v>
      </c>
      <c r="AL106" s="92">
        <f t="shared" si="81"/>
        <v>0</v>
      </c>
      <c r="AM106" s="92">
        <f t="shared" si="70"/>
        <v>0</v>
      </c>
      <c r="AN106" s="92">
        <f t="shared" si="71"/>
        <v>252</v>
      </c>
    </row>
    <row r="107" spans="1:40" ht="19.5" customHeight="1">
      <c r="A107" s="92">
        <v>10</v>
      </c>
      <c r="B107" s="57" t="s">
        <v>70</v>
      </c>
      <c r="C107" s="92">
        <f>April!C192</f>
        <v>864</v>
      </c>
      <c r="D107" s="92">
        <v>23</v>
      </c>
      <c r="E107" s="92">
        <f t="shared" si="72"/>
        <v>887</v>
      </c>
      <c r="F107" s="92">
        <f>April!F192</f>
        <v>0</v>
      </c>
      <c r="G107" s="92">
        <f>'May '!F87</f>
        <v>0</v>
      </c>
      <c r="H107" s="92">
        <f>Jun!F193</f>
        <v>0</v>
      </c>
      <c r="I107" s="94">
        <f t="shared" si="73"/>
        <v>0</v>
      </c>
      <c r="J107" s="92">
        <f>'Jully '!F193</f>
        <v>0</v>
      </c>
      <c r="K107" s="92">
        <f>Aug!F194</f>
        <v>0</v>
      </c>
      <c r="L107" s="92">
        <f>'Sept '!F192</f>
        <v>0</v>
      </c>
      <c r="M107" s="95">
        <f t="shared" si="74"/>
        <v>0</v>
      </c>
      <c r="N107" s="92">
        <f>'Oct '!F192</f>
        <v>0</v>
      </c>
      <c r="O107" s="92">
        <f>Nov!F109</f>
        <v>0</v>
      </c>
      <c r="P107" s="92">
        <f>Dec!F192</f>
        <v>0</v>
      </c>
      <c r="Q107" s="96">
        <f t="shared" si="75"/>
        <v>0</v>
      </c>
      <c r="R107" s="92">
        <f>Jan!F192</f>
        <v>0</v>
      </c>
      <c r="S107" s="92">
        <f>Feb!F192</f>
        <v>0</v>
      </c>
      <c r="T107" s="92">
        <f>Mar!F192</f>
        <v>0</v>
      </c>
      <c r="U107" s="92">
        <f t="shared" si="76"/>
        <v>0</v>
      </c>
      <c r="V107" s="94">
        <f t="shared" si="77"/>
        <v>0</v>
      </c>
      <c r="W107" s="92">
        <f>April!G192</f>
        <v>0</v>
      </c>
      <c r="X107" s="92">
        <f>'May '!G192</f>
        <v>0</v>
      </c>
      <c r="Y107" s="92">
        <f>Jun!G193</f>
        <v>0</v>
      </c>
      <c r="Z107" s="92">
        <f t="shared" si="78"/>
        <v>0</v>
      </c>
      <c r="AA107" s="92">
        <f>'Jully '!G193</f>
        <v>0</v>
      </c>
      <c r="AB107" s="92">
        <f>Aug!G194</f>
        <v>0</v>
      </c>
      <c r="AC107" s="92">
        <f>'Sept '!G192</f>
        <v>0</v>
      </c>
      <c r="AD107" s="92">
        <f t="shared" si="79"/>
        <v>0</v>
      </c>
      <c r="AE107" s="92">
        <f>'Oct '!G192</f>
        <v>0</v>
      </c>
      <c r="AF107" s="92">
        <f>Nov!G191</f>
        <v>0</v>
      </c>
      <c r="AG107" s="92">
        <f>Dec!G192</f>
        <v>0</v>
      </c>
      <c r="AH107" s="92">
        <f t="shared" si="80"/>
        <v>0</v>
      </c>
      <c r="AI107" s="92">
        <f>Jan!G192</f>
        <v>0</v>
      </c>
      <c r="AJ107" s="92">
        <f>Feb!G192</f>
        <v>0</v>
      </c>
      <c r="AK107" s="92">
        <f>Mar!G192</f>
        <v>0</v>
      </c>
      <c r="AL107" s="92">
        <f t="shared" si="81"/>
        <v>0</v>
      </c>
      <c r="AM107" s="92">
        <f t="shared" si="70"/>
        <v>0</v>
      </c>
      <c r="AN107" s="92">
        <f t="shared" si="71"/>
        <v>887</v>
      </c>
    </row>
    <row r="108" spans="1:40">
      <c r="A108" s="92">
        <v>11</v>
      </c>
      <c r="B108" s="57" t="s">
        <v>35</v>
      </c>
      <c r="C108" s="92">
        <f>April!C193</f>
        <v>247</v>
      </c>
      <c r="D108" s="92">
        <v>17</v>
      </c>
      <c r="E108" s="92">
        <f t="shared" si="72"/>
        <v>264</v>
      </c>
      <c r="F108" s="92">
        <f>April!F193</f>
        <v>0</v>
      </c>
      <c r="G108" s="92">
        <f>'May '!F88</f>
        <v>0</v>
      </c>
      <c r="H108" s="92">
        <f>Jun!F194</f>
        <v>0</v>
      </c>
      <c r="I108" s="94">
        <f t="shared" si="73"/>
        <v>0</v>
      </c>
      <c r="J108" s="92">
        <f>'Jully '!F194</f>
        <v>0</v>
      </c>
      <c r="K108" s="92">
        <f>Aug!F195</f>
        <v>0</v>
      </c>
      <c r="L108" s="92">
        <f>'Sept '!F193</f>
        <v>0</v>
      </c>
      <c r="M108" s="95">
        <f t="shared" si="74"/>
        <v>0</v>
      </c>
      <c r="N108" s="92">
        <f>'Oct '!F193</f>
        <v>0</v>
      </c>
      <c r="O108" s="92">
        <f>Nov!F110</f>
        <v>0</v>
      </c>
      <c r="P108" s="92">
        <f>Dec!F193</f>
        <v>0</v>
      </c>
      <c r="Q108" s="96">
        <f t="shared" si="75"/>
        <v>0</v>
      </c>
      <c r="R108" s="92">
        <f>Jan!F193</f>
        <v>0</v>
      </c>
      <c r="S108" s="92">
        <f>Feb!F193</f>
        <v>0</v>
      </c>
      <c r="T108" s="92">
        <f>Mar!F193</f>
        <v>0</v>
      </c>
      <c r="U108" s="92">
        <f t="shared" si="76"/>
        <v>0</v>
      </c>
      <c r="V108" s="94">
        <f t="shared" si="77"/>
        <v>0</v>
      </c>
      <c r="W108" s="92">
        <f>April!G193</f>
        <v>0</v>
      </c>
      <c r="X108" s="92">
        <f>'May '!G193</f>
        <v>0</v>
      </c>
      <c r="Y108" s="92">
        <f>Jun!G194</f>
        <v>0</v>
      </c>
      <c r="Z108" s="92">
        <f t="shared" si="78"/>
        <v>0</v>
      </c>
      <c r="AA108" s="92">
        <f>'Jully '!G194</f>
        <v>0</v>
      </c>
      <c r="AB108" s="92">
        <f>Aug!G195</f>
        <v>0</v>
      </c>
      <c r="AC108" s="92">
        <f>'Sept '!G193</f>
        <v>0</v>
      </c>
      <c r="AD108" s="92">
        <f t="shared" si="79"/>
        <v>0</v>
      </c>
      <c r="AE108" s="92">
        <f>'Oct '!G193</f>
        <v>0</v>
      </c>
      <c r="AF108" s="92">
        <f>Nov!G192</f>
        <v>0</v>
      </c>
      <c r="AG108" s="92">
        <f>Dec!G193</f>
        <v>0</v>
      </c>
      <c r="AH108" s="92">
        <f t="shared" si="80"/>
        <v>0</v>
      </c>
      <c r="AI108" s="92">
        <f>Jan!G193</f>
        <v>0</v>
      </c>
      <c r="AJ108" s="92">
        <f>Feb!G193</f>
        <v>0</v>
      </c>
      <c r="AK108" s="92">
        <f>Mar!G193</f>
        <v>0</v>
      </c>
      <c r="AL108" s="92">
        <f t="shared" si="81"/>
        <v>0</v>
      </c>
      <c r="AM108" s="92">
        <f t="shared" si="70"/>
        <v>0</v>
      </c>
      <c r="AN108" s="92">
        <f t="shared" si="71"/>
        <v>264</v>
      </c>
    </row>
    <row r="109" spans="1:40">
      <c r="A109" s="92">
        <v>12</v>
      </c>
      <c r="B109" s="57" t="s">
        <v>36</v>
      </c>
      <c r="C109" s="92">
        <f>April!C194</f>
        <v>377</v>
      </c>
      <c r="D109" s="92">
        <v>46</v>
      </c>
      <c r="E109" s="92">
        <f t="shared" si="72"/>
        <v>423</v>
      </c>
      <c r="F109" s="92">
        <f>April!F194</f>
        <v>0</v>
      </c>
      <c r="G109" s="92">
        <f>'May '!F89</f>
        <v>0</v>
      </c>
      <c r="H109" s="92">
        <f>Jun!F195</f>
        <v>0</v>
      </c>
      <c r="I109" s="94">
        <f t="shared" si="73"/>
        <v>0</v>
      </c>
      <c r="J109" s="92">
        <f>'Jully '!F195</f>
        <v>0</v>
      </c>
      <c r="K109" s="92">
        <f>Aug!F196</f>
        <v>0</v>
      </c>
      <c r="L109" s="92">
        <f>'Sept '!F194</f>
        <v>0</v>
      </c>
      <c r="M109" s="95">
        <f t="shared" si="74"/>
        <v>0</v>
      </c>
      <c r="N109" s="92">
        <f>'Oct '!F194</f>
        <v>0</v>
      </c>
      <c r="O109" s="92">
        <f>Nov!F111</f>
        <v>0</v>
      </c>
      <c r="P109" s="92">
        <f>Dec!F194</f>
        <v>0</v>
      </c>
      <c r="Q109" s="96">
        <f t="shared" si="75"/>
        <v>0</v>
      </c>
      <c r="R109" s="92">
        <f>Jan!F194</f>
        <v>0</v>
      </c>
      <c r="S109" s="92">
        <f>Feb!F194</f>
        <v>0</v>
      </c>
      <c r="T109" s="92">
        <f>Mar!F194</f>
        <v>0</v>
      </c>
      <c r="U109" s="92">
        <f t="shared" si="76"/>
        <v>0</v>
      </c>
      <c r="V109" s="94">
        <f t="shared" si="77"/>
        <v>0</v>
      </c>
      <c r="W109" s="92">
        <f>April!G194</f>
        <v>6</v>
      </c>
      <c r="X109" s="92">
        <f>'May '!G194</f>
        <v>0</v>
      </c>
      <c r="Y109" s="92">
        <f>Jun!G195</f>
        <v>0</v>
      </c>
      <c r="Z109" s="92">
        <f t="shared" si="78"/>
        <v>6</v>
      </c>
      <c r="AA109" s="92">
        <f>'Jully '!G195</f>
        <v>0</v>
      </c>
      <c r="AB109" s="92">
        <f>Aug!G196</f>
        <v>0</v>
      </c>
      <c r="AC109" s="92">
        <f>'Sept '!G194</f>
        <v>0</v>
      </c>
      <c r="AD109" s="92">
        <f t="shared" si="79"/>
        <v>0</v>
      </c>
      <c r="AE109" s="92">
        <f>'Oct '!G194</f>
        <v>0</v>
      </c>
      <c r="AF109" s="92">
        <f>Nov!G193</f>
        <v>0</v>
      </c>
      <c r="AG109" s="92">
        <f>Dec!G194</f>
        <v>0</v>
      </c>
      <c r="AH109" s="92">
        <f t="shared" si="80"/>
        <v>0</v>
      </c>
      <c r="AI109" s="92">
        <f>Jan!G194</f>
        <v>0</v>
      </c>
      <c r="AJ109" s="92">
        <f>Feb!G194</f>
        <v>0</v>
      </c>
      <c r="AK109" s="92">
        <f>Mar!G194</f>
        <v>0</v>
      </c>
      <c r="AL109" s="92">
        <f t="shared" si="81"/>
        <v>0</v>
      </c>
      <c r="AM109" s="92">
        <f t="shared" si="70"/>
        <v>6</v>
      </c>
      <c r="AN109" s="92">
        <f t="shared" si="71"/>
        <v>417</v>
      </c>
    </row>
    <row r="110" spans="1:40">
      <c r="A110" s="57"/>
      <c r="B110" s="60" t="s">
        <v>13</v>
      </c>
      <c r="C110" s="92">
        <f>April!C195</f>
        <v>7509</v>
      </c>
      <c r="D110" s="92">
        <f>April!D195</f>
        <v>445</v>
      </c>
      <c r="E110" s="92">
        <f>April!E195</f>
        <v>7954</v>
      </c>
      <c r="F110" s="92">
        <f>April!F195</f>
        <v>0</v>
      </c>
      <c r="G110" s="92">
        <f>'May '!F90</f>
        <v>0</v>
      </c>
      <c r="H110" s="92">
        <f>Jun!F196</f>
        <v>0</v>
      </c>
      <c r="I110" s="94">
        <f t="shared" si="73"/>
        <v>0</v>
      </c>
      <c r="J110" s="92">
        <f>'Jully '!F196</f>
        <v>0</v>
      </c>
      <c r="K110" s="92">
        <f>Aug!F197</f>
        <v>0</v>
      </c>
      <c r="L110" s="92">
        <f>'Sept '!F195</f>
        <v>0</v>
      </c>
      <c r="M110" s="95">
        <f t="shared" si="74"/>
        <v>0</v>
      </c>
      <c r="N110" s="92">
        <f>'Oct '!F195</f>
        <v>0</v>
      </c>
      <c r="O110" s="92">
        <f>Nov!F112</f>
        <v>0</v>
      </c>
      <c r="P110" s="92">
        <f>Dec!F195</f>
        <v>0</v>
      </c>
      <c r="Q110" s="96">
        <f t="shared" si="75"/>
        <v>0</v>
      </c>
      <c r="R110" s="92">
        <f>Jan!F195</f>
        <v>0</v>
      </c>
      <c r="S110" s="92">
        <f>Feb!F195</f>
        <v>0</v>
      </c>
      <c r="T110" s="92">
        <f>Mar!F195</f>
        <v>0</v>
      </c>
      <c r="U110" s="92">
        <f t="shared" si="76"/>
        <v>0</v>
      </c>
      <c r="V110" s="94">
        <f t="shared" si="77"/>
        <v>0</v>
      </c>
      <c r="W110" s="92">
        <f>April!G195</f>
        <v>62</v>
      </c>
      <c r="X110" s="92">
        <f>'May '!G195</f>
        <v>0</v>
      </c>
      <c r="Y110" s="92">
        <f>Jun!G196</f>
        <v>0</v>
      </c>
      <c r="Z110" s="92">
        <f t="shared" si="78"/>
        <v>62</v>
      </c>
      <c r="AA110" s="92">
        <f>'Jully '!G196</f>
        <v>0</v>
      </c>
      <c r="AB110" s="92">
        <f>Aug!G197</f>
        <v>0</v>
      </c>
      <c r="AC110" s="92">
        <f>'Sept '!G195</f>
        <v>0</v>
      </c>
      <c r="AD110" s="92">
        <f t="shared" si="79"/>
        <v>0</v>
      </c>
      <c r="AE110" s="92">
        <f>'Oct '!G195</f>
        <v>0</v>
      </c>
      <c r="AF110" s="92">
        <f>Nov!G194</f>
        <v>0</v>
      </c>
      <c r="AG110" s="92">
        <f>Dec!G195</f>
        <v>0</v>
      </c>
      <c r="AH110" s="92">
        <f t="shared" si="80"/>
        <v>0</v>
      </c>
      <c r="AI110" s="92">
        <f>Jan!G195</f>
        <v>0</v>
      </c>
      <c r="AJ110" s="92">
        <f>Feb!G195</f>
        <v>0</v>
      </c>
      <c r="AK110" s="92">
        <f>Mar!G195</f>
        <v>0</v>
      </c>
      <c r="AL110" s="92">
        <f t="shared" si="81"/>
        <v>0</v>
      </c>
      <c r="AM110" s="92">
        <f t="shared" si="70"/>
        <v>62</v>
      </c>
      <c r="AN110" s="92">
        <f t="shared" si="71"/>
        <v>7892</v>
      </c>
    </row>
    <row r="113" spans="1:40">
      <c r="X113" s="103"/>
      <c r="Y113" s="103"/>
      <c r="Z113" s="103"/>
      <c r="AA113" s="103"/>
      <c r="AB113" s="103"/>
      <c r="AC113" s="103"/>
      <c r="AD113" s="103"/>
      <c r="AE113" s="103"/>
      <c r="AG113" s="103"/>
      <c r="AH113" s="103"/>
      <c r="AI113" s="103"/>
      <c r="AJ113" s="103"/>
      <c r="AK113" s="103"/>
      <c r="AL113" s="103"/>
      <c r="AM113" s="103"/>
      <c r="AN113" s="103"/>
    </row>
    <row r="114" spans="1:40"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</row>
    <row r="115" spans="1:40">
      <c r="A115" s="168" t="str">
        <f>A94</f>
        <v>Ã£ÖÖ×­Öú ×­Ö¬Öß »ÖêÖÖ¯Ö¸üßÖÖÖŸÖß»Ö  ¯ÖÏ»ÖÓ×²ÖŸÖ ¯Ö×¸ü“”êû¤ü 2016-17 ×•Ö»ÆüÖ ¯Ö×¸üÂÖ¤ü,²Öß›ü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</row>
    <row r="116" spans="1:40">
      <c r="A116" s="169" t="str">
        <f>A95</f>
        <v>†.Îú.</v>
      </c>
      <c r="B116" s="169" t="s">
        <v>68</v>
      </c>
      <c r="C116" s="169" t="str">
        <f>C95</f>
        <v>×¤ü­ÖÖÓú 01 ‹×¯ÖÏ»Ö 2016 ¸üÖê•Öß ¯ÖÏ»ÖÓ×²ÖŸÖ ¯Ö×¸ü“”êû¤ü</v>
      </c>
      <c r="D116" s="169" t="str">
        <f>D95</f>
        <v>­Ö¾Öß­Ö †Ö»Öê»Öê ¯Ö×¸ü“”êû¤ü</v>
      </c>
      <c r="E116" s="170" t="str">
        <f>E95</f>
        <v>‹ãúÖ ¯ÖÏ»ÖÓ×²ÖŸÖ ¯Ö×¸ü“”êû¤ü</v>
      </c>
      <c r="F116" s="169" t="str">
        <f>F95</f>
        <v xml:space="preserve">†­Öã¯ÖÖ»Ö­Ö ÃÖÖ¤ü¸ü êú»Öê»Öê ¯Ö×¸ü“”êû¤ü </v>
      </c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 t="str">
        <f>W95</f>
        <v>´ÖÖÆêü¾ÖÖ¸ü ×­ÖúÖ»Öß úÖœü»Öê»Öê ¯Ö×¸ü“”êû¤ü</v>
      </c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 t="str">
        <f>AN95</f>
        <v>´ÖÖÆêü ´ÖÖ“ÖÔü 2017 †Öê¸ü ¯ÖÏ»ÖÓ×²ÖŸÖ ¯Ö×¸ü“”êû¤ü</v>
      </c>
    </row>
    <row r="117" spans="1:40" ht="26.25">
      <c r="A117" s="169"/>
      <c r="B117" s="169"/>
      <c r="C117" s="169"/>
      <c r="D117" s="169"/>
      <c r="E117" s="170"/>
      <c r="F117" s="58" t="str">
        <f t="shared" ref="F117:V118" si="82">F96</f>
        <v>‹×¯ÖÏ»Ö</v>
      </c>
      <c r="G117" s="58" t="str">
        <f t="shared" si="82"/>
        <v>´Öê</v>
      </c>
      <c r="H117" s="58" t="str">
        <f t="shared" si="82"/>
        <v>•Öã­Ö</v>
      </c>
      <c r="I117" s="66" t="s">
        <v>111</v>
      </c>
      <c r="J117" s="58" t="str">
        <f t="shared" si="82"/>
        <v>•Öã»Öî</v>
      </c>
      <c r="K117" s="58" t="str">
        <f t="shared" si="82"/>
        <v>†ÖòÖÂ™ü</v>
      </c>
      <c r="L117" s="58" t="str">
        <f t="shared" si="82"/>
        <v>ÃÖ¯™êü</v>
      </c>
      <c r="M117" s="68" t="s">
        <v>112</v>
      </c>
      <c r="N117" s="58" t="str">
        <f t="shared" si="82"/>
        <v>†ÖòŒ™üÖê</v>
      </c>
      <c r="O117" s="58" t="str">
        <f t="shared" si="82"/>
        <v>­ÖÖê¾Æêü</v>
      </c>
      <c r="P117" s="58" t="str">
        <f t="shared" si="82"/>
        <v>×›üÃÖê</v>
      </c>
      <c r="Q117" s="67" t="s">
        <v>113</v>
      </c>
      <c r="R117" s="58" t="str">
        <f t="shared" si="82"/>
        <v>•ÖÖ­Öê</v>
      </c>
      <c r="S117" s="58" t="str">
        <f t="shared" si="82"/>
        <v>±êú¾ÖÎã</v>
      </c>
      <c r="T117" s="58" t="str">
        <f t="shared" si="82"/>
        <v>´ÖÖ“ÖÔ</v>
      </c>
      <c r="U117" s="58" t="s">
        <v>114</v>
      </c>
      <c r="V117" s="66" t="str">
        <f t="shared" si="82"/>
        <v>‹ãúÖ</v>
      </c>
      <c r="W117" s="58" t="str">
        <f>W96</f>
        <v>‹×¯ÖÏ»Ö</v>
      </c>
      <c r="X117" s="58" t="str">
        <f t="shared" ref="X117:AM117" si="83">X96</f>
        <v>´Öê</v>
      </c>
      <c r="Y117" s="58" t="str">
        <f t="shared" si="83"/>
        <v>•Öã­Ö</v>
      </c>
      <c r="Z117" s="58" t="s">
        <v>111</v>
      </c>
      <c r="AA117" s="58" t="str">
        <f t="shared" si="83"/>
        <v>•Öã»Öî</v>
      </c>
      <c r="AB117" s="58" t="str">
        <f t="shared" si="83"/>
        <v>†ÖòÖÂ™ü</v>
      </c>
      <c r="AC117" s="58" t="str">
        <f t="shared" si="83"/>
        <v>ÃÖ¯™êü</v>
      </c>
      <c r="AD117" s="58" t="s">
        <v>112</v>
      </c>
      <c r="AE117" s="58" t="str">
        <f t="shared" si="83"/>
        <v>†ÖòŒ™üÖê</v>
      </c>
      <c r="AF117" s="58" t="str">
        <f t="shared" si="83"/>
        <v>­ÖÖê¾Æêü</v>
      </c>
      <c r="AG117" s="58" t="str">
        <f t="shared" si="83"/>
        <v>×›üÃÖê</v>
      </c>
      <c r="AH117" s="58" t="s">
        <v>113</v>
      </c>
      <c r="AI117" s="58" t="str">
        <f t="shared" si="83"/>
        <v>•ÖÖ­Öê</v>
      </c>
      <c r="AJ117" s="58" t="str">
        <f t="shared" si="83"/>
        <v>±êú¾ÖÎã</v>
      </c>
      <c r="AK117" s="58" t="str">
        <f t="shared" si="83"/>
        <v>´ÖÖ“ÖÔ</v>
      </c>
      <c r="AL117" s="58" t="s">
        <v>114</v>
      </c>
      <c r="AM117" s="58" t="str">
        <f t="shared" si="83"/>
        <v>‹ãúÖ</v>
      </c>
      <c r="AN117" s="169"/>
    </row>
    <row r="118" spans="1:40">
      <c r="A118" s="92">
        <f>A97</f>
        <v>1</v>
      </c>
      <c r="B118" s="92">
        <f>B97</f>
        <v>2</v>
      </c>
      <c r="C118" s="92">
        <v>3</v>
      </c>
      <c r="D118" s="92">
        <v>4</v>
      </c>
      <c r="E118" s="92">
        <v>5</v>
      </c>
      <c r="F118" s="92">
        <v>6</v>
      </c>
      <c r="G118" s="92">
        <f t="shared" si="82"/>
        <v>7</v>
      </c>
      <c r="H118" s="92">
        <f t="shared" si="82"/>
        <v>8</v>
      </c>
      <c r="I118" s="94">
        <f t="shared" si="82"/>
        <v>9</v>
      </c>
      <c r="J118" s="92">
        <f t="shared" si="82"/>
        <v>10</v>
      </c>
      <c r="K118" s="92">
        <f t="shared" si="82"/>
        <v>11</v>
      </c>
      <c r="L118" s="92">
        <f t="shared" si="82"/>
        <v>12</v>
      </c>
      <c r="M118" s="95">
        <f t="shared" si="82"/>
        <v>13</v>
      </c>
      <c r="N118" s="92">
        <f t="shared" si="82"/>
        <v>14</v>
      </c>
      <c r="O118" s="92">
        <f t="shared" si="82"/>
        <v>15</v>
      </c>
      <c r="P118" s="92">
        <f t="shared" si="82"/>
        <v>16</v>
      </c>
      <c r="Q118" s="96">
        <f t="shared" si="82"/>
        <v>17</v>
      </c>
      <c r="R118" s="92">
        <f t="shared" si="82"/>
        <v>18</v>
      </c>
      <c r="S118" s="92">
        <f t="shared" si="82"/>
        <v>19</v>
      </c>
      <c r="T118" s="92">
        <f t="shared" si="82"/>
        <v>20</v>
      </c>
      <c r="U118" s="92">
        <f t="shared" si="82"/>
        <v>21</v>
      </c>
      <c r="V118" s="94">
        <f t="shared" si="82"/>
        <v>22</v>
      </c>
      <c r="W118" s="92">
        <f t="shared" ref="W118:AN118" si="84">W97</f>
        <v>23</v>
      </c>
      <c r="X118" s="92">
        <f t="shared" si="84"/>
        <v>24</v>
      </c>
      <c r="Y118" s="92">
        <f t="shared" si="84"/>
        <v>25</v>
      </c>
      <c r="Z118" s="92">
        <f t="shared" si="84"/>
        <v>26</v>
      </c>
      <c r="AA118" s="92">
        <f t="shared" si="84"/>
        <v>27</v>
      </c>
      <c r="AB118" s="92">
        <f t="shared" si="84"/>
        <v>28</v>
      </c>
      <c r="AC118" s="92">
        <f t="shared" si="84"/>
        <v>29</v>
      </c>
      <c r="AD118" s="92">
        <f t="shared" si="84"/>
        <v>30</v>
      </c>
      <c r="AE118" s="92">
        <f t="shared" si="84"/>
        <v>31</v>
      </c>
      <c r="AF118" s="92">
        <f t="shared" si="84"/>
        <v>32</v>
      </c>
      <c r="AG118" s="92">
        <f t="shared" si="84"/>
        <v>33</v>
      </c>
      <c r="AH118" s="92">
        <f t="shared" si="84"/>
        <v>34</v>
      </c>
      <c r="AI118" s="92">
        <f t="shared" si="84"/>
        <v>35</v>
      </c>
      <c r="AJ118" s="92">
        <f t="shared" si="84"/>
        <v>36</v>
      </c>
      <c r="AK118" s="92">
        <f t="shared" si="84"/>
        <v>37</v>
      </c>
      <c r="AL118" s="92">
        <f t="shared" si="84"/>
        <v>38</v>
      </c>
      <c r="AM118" s="92">
        <f t="shared" si="84"/>
        <v>39</v>
      </c>
      <c r="AN118" s="92">
        <f t="shared" si="84"/>
        <v>40</v>
      </c>
    </row>
    <row r="119" spans="1:40">
      <c r="A119" s="92">
        <v>1</v>
      </c>
      <c r="B119" s="57" t="s">
        <v>2</v>
      </c>
      <c r="C119" s="92">
        <f>April!C159</f>
        <v>272</v>
      </c>
      <c r="D119" s="92">
        <v>60</v>
      </c>
      <c r="E119" s="92">
        <f>SUM(C119:D119)</f>
        <v>332</v>
      </c>
      <c r="F119" s="92">
        <f>April!F159</f>
        <v>0</v>
      </c>
      <c r="G119" s="92"/>
      <c r="H119" s="92">
        <f>Jun!F160</f>
        <v>0</v>
      </c>
      <c r="I119" s="94">
        <f t="shared" ref="I119:I130" si="85">SUM(F119:H119)</f>
        <v>0</v>
      </c>
      <c r="J119" s="92">
        <f>'Jully '!F159</f>
        <v>0</v>
      </c>
      <c r="K119" s="92">
        <f>Aug!F160</f>
        <v>0</v>
      </c>
      <c r="L119" s="92">
        <f>'Sept '!F159</f>
        <v>0</v>
      </c>
      <c r="M119" s="95">
        <f>SUM(J119:L119)</f>
        <v>0</v>
      </c>
      <c r="N119" s="92">
        <f>'Oct '!F159</f>
        <v>0</v>
      </c>
      <c r="O119" s="92">
        <f>Nov!F158</f>
        <v>0</v>
      </c>
      <c r="P119" s="92">
        <f>Dec!F159</f>
        <v>0</v>
      </c>
      <c r="Q119" s="96">
        <f>SUM(N119:P119)</f>
        <v>0</v>
      </c>
      <c r="R119" s="92">
        <f>Jan!F159</f>
        <v>0</v>
      </c>
      <c r="S119" s="92">
        <f>Feb!F159</f>
        <v>0</v>
      </c>
      <c r="T119" s="92">
        <f>Mar!F159</f>
        <v>0</v>
      </c>
      <c r="U119" s="92">
        <f>SUM(R119:T119)</f>
        <v>0</v>
      </c>
      <c r="V119" s="94">
        <f t="shared" ref="V119:V130" si="86">I119+M119+Q119+U119</f>
        <v>0</v>
      </c>
      <c r="W119" s="92">
        <f>April!G159</f>
        <v>0</v>
      </c>
      <c r="X119" s="92">
        <f>'May '!G159</f>
        <v>0</v>
      </c>
      <c r="Y119" s="92">
        <f>Jun!G160</f>
        <v>0</v>
      </c>
      <c r="Z119" s="92">
        <f>SUM(W119:Y119)</f>
        <v>0</v>
      </c>
      <c r="AA119" s="92">
        <f>'Jully '!G159</f>
        <v>0</v>
      </c>
      <c r="AB119" s="92">
        <f>Aug!G160</f>
        <v>0</v>
      </c>
      <c r="AC119" s="92">
        <f>'Sept '!G159</f>
        <v>0</v>
      </c>
      <c r="AD119" s="92">
        <f>SUM(AA119:AC119)</f>
        <v>0</v>
      </c>
      <c r="AE119" s="92">
        <f>'Oct '!G159</f>
        <v>0</v>
      </c>
      <c r="AF119" s="92">
        <f>Nov!G158</f>
        <v>0</v>
      </c>
      <c r="AG119" s="92">
        <f>Dec!G159</f>
        <v>0</v>
      </c>
      <c r="AH119" s="92">
        <f>SUM(AE119:AG119)</f>
        <v>0</v>
      </c>
      <c r="AI119" s="92">
        <f>Jan!G159</f>
        <v>0</v>
      </c>
      <c r="AJ119" s="92">
        <f>Feb!G159</f>
        <v>0</v>
      </c>
      <c r="AK119" s="92">
        <f>Mar!G159</f>
        <v>0</v>
      </c>
      <c r="AL119" s="92">
        <f>SUM(AI119:AK119)</f>
        <v>0</v>
      </c>
      <c r="AM119" s="92">
        <f t="shared" ref="AM119:AM130" si="87">Z119+AD119+AH119+AL119</f>
        <v>0</v>
      </c>
      <c r="AN119" s="92">
        <f t="shared" ref="AN119:AN130" si="88">E119-AM119</f>
        <v>332</v>
      </c>
    </row>
    <row r="120" spans="1:40">
      <c r="A120" s="92">
        <v>2</v>
      </c>
      <c r="B120" s="57" t="s">
        <v>3</v>
      </c>
      <c r="C120" s="92">
        <f>April!C160</f>
        <v>159</v>
      </c>
      <c r="D120" s="92">
        <v>76</v>
      </c>
      <c r="E120" s="92">
        <f t="shared" ref="E120:E130" si="89">SUM(C120:D120)</f>
        <v>235</v>
      </c>
      <c r="F120" s="92">
        <f>April!F160</f>
        <v>0</v>
      </c>
      <c r="G120" s="92">
        <v>0</v>
      </c>
      <c r="H120" s="92">
        <f>Jun!F161</f>
        <v>0</v>
      </c>
      <c r="I120" s="94">
        <f t="shared" si="85"/>
        <v>0</v>
      </c>
      <c r="J120" s="92">
        <f>'Jully '!F160</f>
        <v>0</v>
      </c>
      <c r="K120" s="92">
        <f>Aug!F161</f>
        <v>0</v>
      </c>
      <c r="L120" s="92">
        <f>'Sept '!F160</f>
        <v>0</v>
      </c>
      <c r="M120" s="95">
        <f t="shared" ref="M120:M130" si="90">SUM(J120:L120)</f>
        <v>0</v>
      </c>
      <c r="N120" s="92">
        <f>'Oct '!F160</f>
        <v>0</v>
      </c>
      <c r="O120" s="92">
        <f>Nov!F159</f>
        <v>0</v>
      </c>
      <c r="P120" s="92">
        <f>Dec!F160</f>
        <v>0</v>
      </c>
      <c r="Q120" s="96">
        <f t="shared" ref="Q120:Q130" si="91">SUM(N120:P120)</f>
        <v>0</v>
      </c>
      <c r="R120" s="92">
        <f>Jan!F160</f>
        <v>0</v>
      </c>
      <c r="S120" s="92">
        <f>Feb!F160</f>
        <v>0</v>
      </c>
      <c r="T120" s="92">
        <f>Mar!F160</f>
        <v>0</v>
      </c>
      <c r="U120" s="92">
        <f t="shared" ref="U120:U130" si="92">SUM(R120:T120)</f>
        <v>0</v>
      </c>
      <c r="V120" s="94">
        <f t="shared" si="86"/>
        <v>0</v>
      </c>
      <c r="W120" s="92">
        <f>April!G160</f>
        <v>0</v>
      </c>
      <c r="X120" s="92">
        <f>'May '!G160</f>
        <v>0</v>
      </c>
      <c r="Y120" s="92">
        <f>Jun!G161</f>
        <v>0</v>
      </c>
      <c r="Z120" s="92">
        <f t="shared" ref="Z120:Z130" si="93">SUM(W120:Y120)</f>
        <v>0</v>
      </c>
      <c r="AA120" s="92">
        <f>'Jully '!G160</f>
        <v>0</v>
      </c>
      <c r="AB120" s="92">
        <f>Aug!G161</f>
        <v>0</v>
      </c>
      <c r="AC120" s="92">
        <f>'Sept '!G160</f>
        <v>0</v>
      </c>
      <c r="AD120" s="92">
        <f t="shared" ref="AD120:AD130" si="94">SUM(AA120:AC120)</f>
        <v>0</v>
      </c>
      <c r="AE120" s="92">
        <f>'Oct '!G160</f>
        <v>0</v>
      </c>
      <c r="AF120" s="92">
        <f>Nov!G159</f>
        <v>0</v>
      </c>
      <c r="AG120" s="92">
        <f>Dec!G160</f>
        <v>0</v>
      </c>
      <c r="AH120" s="92">
        <f t="shared" ref="AH120:AH130" si="95">SUM(AE120:AG120)</f>
        <v>0</v>
      </c>
      <c r="AI120" s="92">
        <f>Jan!G160</f>
        <v>0</v>
      </c>
      <c r="AJ120" s="92">
        <f>Feb!G160</f>
        <v>0</v>
      </c>
      <c r="AK120" s="92">
        <f>Mar!G160</f>
        <v>0</v>
      </c>
      <c r="AL120" s="92">
        <f t="shared" ref="AL120:AL130" si="96">SUM(AI120:AK120)</f>
        <v>0</v>
      </c>
      <c r="AM120" s="92">
        <f t="shared" si="87"/>
        <v>0</v>
      </c>
      <c r="AN120" s="92">
        <f t="shared" si="88"/>
        <v>235</v>
      </c>
    </row>
    <row r="121" spans="1:40">
      <c r="A121" s="92">
        <v>3</v>
      </c>
      <c r="B121" s="57" t="s">
        <v>4</v>
      </c>
      <c r="C121" s="92">
        <f>April!C161</f>
        <v>116</v>
      </c>
      <c r="D121" s="92">
        <v>51</v>
      </c>
      <c r="E121" s="92">
        <f t="shared" si="89"/>
        <v>167</v>
      </c>
      <c r="F121" s="92">
        <f>April!F161</f>
        <v>0</v>
      </c>
      <c r="G121" s="92">
        <v>0</v>
      </c>
      <c r="H121" s="92">
        <f>Jun!F162</f>
        <v>0</v>
      </c>
      <c r="I121" s="94">
        <f t="shared" si="85"/>
        <v>0</v>
      </c>
      <c r="J121" s="92">
        <f>'Jully '!F161</f>
        <v>0</v>
      </c>
      <c r="K121" s="92">
        <f>Aug!F162</f>
        <v>0</v>
      </c>
      <c r="L121" s="92">
        <f>'Sept '!F161</f>
        <v>0</v>
      </c>
      <c r="M121" s="95">
        <f t="shared" si="90"/>
        <v>0</v>
      </c>
      <c r="N121" s="92">
        <f>'Oct '!F161</f>
        <v>0</v>
      </c>
      <c r="O121" s="92">
        <f>Nov!F160</f>
        <v>0</v>
      </c>
      <c r="P121" s="92">
        <f>Dec!F161</f>
        <v>0</v>
      </c>
      <c r="Q121" s="96">
        <f t="shared" si="91"/>
        <v>0</v>
      </c>
      <c r="R121" s="92">
        <f>Jan!F161</f>
        <v>0</v>
      </c>
      <c r="S121" s="92">
        <f>Feb!F161</f>
        <v>0</v>
      </c>
      <c r="T121" s="92">
        <f>Mar!F161</f>
        <v>0</v>
      </c>
      <c r="U121" s="92">
        <f t="shared" si="92"/>
        <v>0</v>
      </c>
      <c r="V121" s="94">
        <f t="shared" si="86"/>
        <v>0</v>
      </c>
      <c r="W121" s="92">
        <f>April!G161</f>
        <v>0</v>
      </c>
      <c r="X121" s="92">
        <f>'May '!G161</f>
        <v>0</v>
      </c>
      <c r="Y121" s="92">
        <f>Jun!G162</f>
        <v>0</v>
      </c>
      <c r="Z121" s="92">
        <f t="shared" si="93"/>
        <v>0</v>
      </c>
      <c r="AA121" s="92">
        <f>'Jully '!G161</f>
        <v>0</v>
      </c>
      <c r="AB121" s="92">
        <f>Aug!G162</f>
        <v>0</v>
      </c>
      <c r="AC121" s="92">
        <f>'Sept '!G161</f>
        <v>0</v>
      </c>
      <c r="AD121" s="92">
        <f t="shared" si="94"/>
        <v>0</v>
      </c>
      <c r="AE121" s="92">
        <f>'Oct '!G161</f>
        <v>0</v>
      </c>
      <c r="AF121" s="92">
        <f>Nov!G160</f>
        <v>0</v>
      </c>
      <c r="AG121" s="92">
        <f>Dec!G161</f>
        <v>0</v>
      </c>
      <c r="AH121" s="92">
        <f t="shared" si="95"/>
        <v>0</v>
      </c>
      <c r="AI121" s="92">
        <f>Jan!G161</f>
        <v>0</v>
      </c>
      <c r="AJ121" s="92">
        <f>Feb!G161</f>
        <v>0</v>
      </c>
      <c r="AK121" s="92">
        <f>Mar!G161</f>
        <v>0</v>
      </c>
      <c r="AL121" s="92">
        <f t="shared" si="96"/>
        <v>0</v>
      </c>
      <c r="AM121" s="92">
        <f t="shared" si="87"/>
        <v>0</v>
      </c>
      <c r="AN121" s="92">
        <f t="shared" si="88"/>
        <v>167</v>
      </c>
    </row>
    <row r="122" spans="1:40">
      <c r="A122" s="92">
        <v>4</v>
      </c>
      <c r="B122" s="57" t="s">
        <v>5</v>
      </c>
      <c r="C122" s="92">
        <f>April!C162</f>
        <v>48</v>
      </c>
      <c r="D122" s="92">
        <v>45</v>
      </c>
      <c r="E122" s="92">
        <f t="shared" si="89"/>
        <v>93</v>
      </c>
      <c r="F122" s="92">
        <f>April!F162</f>
        <v>0</v>
      </c>
      <c r="G122" s="92">
        <v>0</v>
      </c>
      <c r="H122" s="92">
        <f>Jun!F163</f>
        <v>0</v>
      </c>
      <c r="I122" s="94">
        <f t="shared" si="85"/>
        <v>0</v>
      </c>
      <c r="J122" s="92">
        <f>'Jully '!F162</f>
        <v>0</v>
      </c>
      <c r="K122" s="92">
        <f>Aug!F163</f>
        <v>0</v>
      </c>
      <c r="L122" s="92">
        <f>'Sept '!F162</f>
        <v>0</v>
      </c>
      <c r="M122" s="95">
        <f t="shared" si="90"/>
        <v>0</v>
      </c>
      <c r="N122" s="92">
        <f>'Oct '!F162</f>
        <v>0</v>
      </c>
      <c r="O122" s="92">
        <f>Nov!F161</f>
        <v>0</v>
      </c>
      <c r="P122" s="92">
        <f>Dec!F162</f>
        <v>0</v>
      </c>
      <c r="Q122" s="96">
        <f t="shared" si="91"/>
        <v>0</v>
      </c>
      <c r="R122" s="92">
        <f>Jan!F162</f>
        <v>0</v>
      </c>
      <c r="S122" s="92">
        <f>Feb!F162</f>
        <v>0</v>
      </c>
      <c r="T122" s="92">
        <f>Mar!F162</f>
        <v>0</v>
      </c>
      <c r="U122" s="92">
        <f t="shared" si="92"/>
        <v>0</v>
      </c>
      <c r="V122" s="94">
        <f t="shared" si="86"/>
        <v>0</v>
      </c>
      <c r="W122" s="92">
        <f>April!G162</f>
        <v>0</v>
      </c>
      <c r="X122" s="92">
        <f>'May '!G162</f>
        <v>0</v>
      </c>
      <c r="Y122" s="92">
        <f>Jun!G163</f>
        <v>0</v>
      </c>
      <c r="Z122" s="92">
        <f t="shared" si="93"/>
        <v>0</v>
      </c>
      <c r="AA122" s="92">
        <f>'Jully '!G162</f>
        <v>0</v>
      </c>
      <c r="AB122" s="92">
        <f>Aug!G163</f>
        <v>0</v>
      </c>
      <c r="AC122" s="92">
        <f>'Sept '!G162</f>
        <v>0</v>
      </c>
      <c r="AD122" s="92">
        <f t="shared" si="94"/>
        <v>0</v>
      </c>
      <c r="AE122" s="92">
        <f>'Oct '!G162</f>
        <v>0</v>
      </c>
      <c r="AF122" s="92">
        <f>Nov!G161</f>
        <v>0</v>
      </c>
      <c r="AG122" s="92">
        <f>Dec!G162</f>
        <v>0</v>
      </c>
      <c r="AH122" s="92">
        <f t="shared" si="95"/>
        <v>0</v>
      </c>
      <c r="AI122" s="92">
        <f>Jan!G162</f>
        <v>0</v>
      </c>
      <c r="AJ122" s="92">
        <f>Feb!G162</f>
        <v>0</v>
      </c>
      <c r="AK122" s="92">
        <f>Mar!G162</f>
        <v>0</v>
      </c>
      <c r="AL122" s="92">
        <f t="shared" si="96"/>
        <v>0</v>
      </c>
      <c r="AM122" s="92">
        <f t="shared" si="87"/>
        <v>0</v>
      </c>
      <c r="AN122" s="92">
        <f t="shared" si="88"/>
        <v>93</v>
      </c>
    </row>
    <row r="123" spans="1:40">
      <c r="A123" s="92">
        <v>5</v>
      </c>
      <c r="B123" s="57" t="s">
        <v>6</v>
      </c>
      <c r="C123" s="92">
        <f>April!C163</f>
        <v>78</v>
      </c>
      <c r="D123" s="92">
        <v>46</v>
      </c>
      <c r="E123" s="92">
        <f t="shared" si="89"/>
        <v>124</v>
      </c>
      <c r="F123" s="92">
        <f>April!F163</f>
        <v>0</v>
      </c>
      <c r="G123" s="92">
        <v>0</v>
      </c>
      <c r="H123" s="92">
        <f>Jun!F164</f>
        <v>0</v>
      </c>
      <c r="I123" s="94">
        <f t="shared" si="85"/>
        <v>0</v>
      </c>
      <c r="J123" s="92">
        <f>'Jully '!F163</f>
        <v>0</v>
      </c>
      <c r="K123" s="92">
        <f>Aug!F164</f>
        <v>0</v>
      </c>
      <c r="L123" s="92">
        <f>'Sept '!F163</f>
        <v>20</v>
      </c>
      <c r="M123" s="95">
        <f t="shared" si="90"/>
        <v>20</v>
      </c>
      <c r="N123" s="92">
        <f>'Oct '!F163</f>
        <v>0</v>
      </c>
      <c r="O123" s="92">
        <f>Nov!F162</f>
        <v>0</v>
      </c>
      <c r="P123" s="92">
        <f>Dec!F163</f>
        <v>0</v>
      </c>
      <c r="Q123" s="96">
        <f t="shared" si="91"/>
        <v>0</v>
      </c>
      <c r="R123" s="92">
        <f>Jan!F163</f>
        <v>0</v>
      </c>
      <c r="S123" s="92">
        <f>Feb!F163</f>
        <v>0</v>
      </c>
      <c r="T123" s="92">
        <f>Mar!F163</f>
        <v>0</v>
      </c>
      <c r="U123" s="92">
        <f t="shared" si="92"/>
        <v>0</v>
      </c>
      <c r="V123" s="94">
        <f t="shared" si="86"/>
        <v>20</v>
      </c>
      <c r="W123" s="92">
        <f>April!G163</f>
        <v>0</v>
      </c>
      <c r="X123" s="92">
        <f>'May '!G163</f>
        <v>0</v>
      </c>
      <c r="Y123" s="92">
        <f>Jun!G164</f>
        <v>0</v>
      </c>
      <c r="Z123" s="92">
        <f t="shared" si="93"/>
        <v>0</v>
      </c>
      <c r="AA123" s="92">
        <f>'Jully '!G163</f>
        <v>0</v>
      </c>
      <c r="AB123" s="92">
        <f>Aug!G164</f>
        <v>0</v>
      </c>
      <c r="AC123" s="92">
        <f>'Sept '!G163</f>
        <v>0</v>
      </c>
      <c r="AD123" s="92">
        <f t="shared" si="94"/>
        <v>0</v>
      </c>
      <c r="AE123" s="92">
        <f>'Oct '!G163</f>
        <v>0</v>
      </c>
      <c r="AF123" s="92">
        <f>Nov!G162</f>
        <v>0</v>
      </c>
      <c r="AG123" s="92">
        <f>Dec!G163</f>
        <v>0</v>
      </c>
      <c r="AH123" s="92">
        <f t="shared" si="95"/>
        <v>0</v>
      </c>
      <c r="AI123" s="92">
        <f>Jan!G163</f>
        <v>0</v>
      </c>
      <c r="AJ123" s="92">
        <f>Feb!G163</f>
        <v>0</v>
      </c>
      <c r="AK123" s="92">
        <f>Mar!G163</f>
        <v>0</v>
      </c>
      <c r="AL123" s="92">
        <f t="shared" si="96"/>
        <v>0</v>
      </c>
      <c r="AM123" s="92">
        <f t="shared" si="87"/>
        <v>0</v>
      </c>
      <c r="AN123" s="92">
        <f t="shared" si="88"/>
        <v>124</v>
      </c>
    </row>
    <row r="124" spans="1:40">
      <c r="A124" s="92">
        <v>6</v>
      </c>
      <c r="B124" s="57" t="s">
        <v>7</v>
      </c>
      <c r="C124" s="92">
        <f>April!C164</f>
        <v>213</v>
      </c>
      <c r="D124" s="92">
        <v>50</v>
      </c>
      <c r="E124" s="92">
        <f t="shared" si="89"/>
        <v>263</v>
      </c>
      <c r="F124" s="92">
        <f>April!F164</f>
        <v>0</v>
      </c>
      <c r="G124" s="92">
        <v>0</v>
      </c>
      <c r="H124" s="92">
        <f>Jun!F165</f>
        <v>0</v>
      </c>
      <c r="I124" s="94">
        <f t="shared" si="85"/>
        <v>0</v>
      </c>
      <c r="J124" s="92">
        <f>'Jully '!F164</f>
        <v>0</v>
      </c>
      <c r="K124" s="92">
        <f>Aug!F165</f>
        <v>0</v>
      </c>
      <c r="L124" s="92">
        <f>'Sept '!F164</f>
        <v>0</v>
      </c>
      <c r="M124" s="95">
        <f t="shared" si="90"/>
        <v>0</v>
      </c>
      <c r="N124" s="92">
        <f>'Oct '!F164</f>
        <v>0</v>
      </c>
      <c r="O124" s="92">
        <f>Nov!F163</f>
        <v>0</v>
      </c>
      <c r="P124" s="92">
        <f>Dec!F164</f>
        <v>0</v>
      </c>
      <c r="Q124" s="96">
        <f t="shared" si="91"/>
        <v>0</v>
      </c>
      <c r="R124" s="92">
        <f>Jan!F164</f>
        <v>0</v>
      </c>
      <c r="S124" s="92">
        <f>Feb!F164</f>
        <v>0</v>
      </c>
      <c r="T124" s="92">
        <f>Mar!F164</f>
        <v>0</v>
      </c>
      <c r="U124" s="92">
        <f t="shared" si="92"/>
        <v>0</v>
      </c>
      <c r="V124" s="94">
        <f t="shared" si="86"/>
        <v>0</v>
      </c>
      <c r="W124" s="92">
        <f>April!G164</f>
        <v>0</v>
      </c>
      <c r="X124" s="92">
        <f>'May '!G164</f>
        <v>0</v>
      </c>
      <c r="Y124" s="92">
        <f>Jun!G165</f>
        <v>0</v>
      </c>
      <c r="Z124" s="92">
        <f t="shared" si="93"/>
        <v>0</v>
      </c>
      <c r="AA124" s="92">
        <f>'Jully '!G164</f>
        <v>0</v>
      </c>
      <c r="AB124" s="92">
        <f>Aug!G165</f>
        <v>0</v>
      </c>
      <c r="AC124" s="92">
        <f>'Sept '!G164</f>
        <v>0</v>
      </c>
      <c r="AD124" s="92">
        <f t="shared" si="94"/>
        <v>0</v>
      </c>
      <c r="AE124" s="92">
        <f>'Oct '!G164</f>
        <v>0</v>
      </c>
      <c r="AF124" s="92">
        <f>Nov!G163</f>
        <v>0</v>
      </c>
      <c r="AG124" s="92">
        <f>Dec!G164</f>
        <v>0</v>
      </c>
      <c r="AH124" s="92">
        <f t="shared" si="95"/>
        <v>0</v>
      </c>
      <c r="AI124" s="92">
        <f>Jan!G164</f>
        <v>0</v>
      </c>
      <c r="AJ124" s="92">
        <f>Feb!G164</f>
        <v>0</v>
      </c>
      <c r="AK124" s="92">
        <f>Mar!G164</f>
        <v>0</v>
      </c>
      <c r="AL124" s="92">
        <f t="shared" si="96"/>
        <v>0</v>
      </c>
      <c r="AM124" s="92">
        <f t="shared" si="87"/>
        <v>0</v>
      </c>
      <c r="AN124" s="92">
        <f t="shared" si="88"/>
        <v>263</v>
      </c>
    </row>
    <row r="125" spans="1:40">
      <c r="A125" s="92">
        <v>7</v>
      </c>
      <c r="B125" s="57" t="s">
        <v>8</v>
      </c>
      <c r="C125" s="92">
        <f>April!C165</f>
        <v>272</v>
      </c>
      <c r="D125" s="92">
        <v>45</v>
      </c>
      <c r="E125" s="92">
        <f t="shared" si="89"/>
        <v>317</v>
      </c>
      <c r="F125" s="92">
        <f>April!F165</f>
        <v>0</v>
      </c>
      <c r="G125" s="92">
        <v>0</v>
      </c>
      <c r="H125" s="92">
        <f>Jun!F166</f>
        <v>0</v>
      </c>
      <c r="I125" s="94">
        <f t="shared" si="85"/>
        <v>0</v>
      </c>
      <c r="J125" s="92">
        <f>'Jully '!F165</f>
        <v>0</v>
      </c>
      <c r="K125" s="92">
        <f>Aug!F166</f>
        <v>0</v>
      </c>
      <c r="L125" s="92">
        <f>'Sept '!F165</f>
        <v>0</v>
      </c>
      <c r="M125" s="95">
        <f t="shared" si="90"/>
        <v>0</v>
      </c>
      <c r="N125" s="92">
        <f>'Oct '!F165</f>
        <v>0</v>
      </c>
      <c r="O125" s="92">
        <f>Nov!F164</f>
        <v>0</v>
      </c>
      <c r="P125" s="92">
        <f>Dec!F165</f>
        <v>0</v>
      </c>
      <c r="Q125" s="96">
        <f t="shared" si="91"/>
        <v>0</v>
      </c>
      <c r="R125" s="92">
        <f>Jan!F165</f>
        <v>0</v>
      </c>
      <c r="S125" s="92">
        <f>Feb!F165</f>
        <v>0</v>
      </c>
      <c r="T125" s="92">
        <f>Mar!F165</f>
        <v>0</v>
      </c>
      <c r="U125" s="92">
        <f t="shared" si="92"/>
        <v>0</v>
      </c>
      <c r="V125" s="94">
        <f t="shared" si="86"/>
        <v>0</v>
      </c>
      <c r="W125" s="92">
        <f>April!G165</f>
        <v>0</v>
      </c>
      <c r="X125" s="92">
        <f>'May '!G165</f>
        <v>0</v>
      </c>
      <c r="Y125" s="92">
        <f>Jun!G166</f>
        <v>0</v>
      </c>
      <c r="Z125" s="92">
        <f t="shared" si="93"/>
        <v>0</v>
      </c>
      <c r="AA125" s="92">
        <f>'Jully '!G165</f>
        <v>0</v>
      </c>
      <c r="AB125" s="92">
        <f>Aug!G166</f>
        <v>0</v>
      </c>
      <c r="AC125" s="92">
        <f>'Sept '!G165</f>
        <v>0</v>
      </c>
      <c r="AD125" s="92">
        <f t="shared" si="94"/>
        <v>0</v>
      </c>
      <c r="AE125" s="92">
        <f>'Oct '!G165</f>
        <v>0</v>
      </c>
      <c r="AF125" s="92">
        <f>Nov!G164</f>
        <v>0</v>
      </c>
      <c r="AG125" s="92">
        <f>Dec!G165</f>
        <v>0</v>
      </c>
      <c r="AH125" s="92">
        <f t="shared" si="95"/>
        <v>0</v>
      </c>
      <c r="AI125" s="92">
        <f>Jan!G165</f>
        <v>0</v>
      </c>
      <c r="AJ125" s="92">
        <f>Feb!G165</f>
        <v>0</v>
      </c>
      <c r="AK125" s="92">
        <f>Mar!G165</f>
        <v>0</v>
      </c>
      <c r="AL125" s="92">
        <f t="shared" si="96"/>
        <v>0</v>
      </c>
      <c r="AM125" s="92">
        <f t="shared" si="87"/>
        <v>0</v>
      </c>
      <c r="AN125" s="92">
        <f t="shared" si="88"/>
        <v>317</v>
      </c>
    </row>
    <row r="126" spans="1:40">
      <c r="A126" s="92">
        <v>8</v>
      </c>
      <c r="B126" s="57" t="s">
        <v>9</v>
      </c>
      <c r="C126" s="92">
        <f>April!C166</f>
        <v>309</v>
      </c>
      <c r="D126" s="92">
        <v>51</v>
      </c>
      <c r="E126" s="92">
        <f t="shared" si="89"/>
        <v>360</v>
      </c>
      <c r="F126" s="92">
        <f>April!F166</f>
        <v>0</v>
      </c>
      <c r="G126" s="92">
        <v>0</v>
      </c>
      <c r="H126" s="92">
        <f>Jun!F167</f>
        <v>0</v>
      </c>
      <c r="I126" s="94">
        <f t="shared" si="85"/>
        <v>0</v>
      </c>
      <c r="J126" s="92">
        <f>'Jully '!F166</f>
        <v>0</v>
      </c>
      <c r="K126" s="92">
        <f>Aug!F167</f>
        <v>0</v>
      </c>
      <c r="L126" s="92">
        <f>'Sept '!F166</f>
        <v>21</v>
      </c>
      <c r="M126" s="95">
        <f t="shared" si="90"/>
        <v>21</v>
      </c>
      <c r="N126" s="92">
        <f>'Oct '!F166</f>
        <v>0</v>
      </c>
      <c r="O126" s="92">
        <f>Nov!F165</f>
        <v>0</v>
      </c>
      <c r="P126" s="92">
        <f>Dec!F166</f>
        <v>0</v>
      </c>
      <c r="Q126" s="96">
        <f t="shared" si="91"/>
        <v>0</v>
      </c>
      <c r="R126" s="92">
        <f>Jan!F166</f>
        <v>0</v>
      </c>
      <c r="S126" s="92">
        <f>Feb!F166</f>
        <v>0</v>
      </c>
      <c r="T126" s="92">
        <f>Mar!F166</f>
        <v>0</v>
      </c>
      <c r="U126" s="92">
        <f t="shared" si="92"/>
        <v>0</v>
      </c>
      <c r="V126" s="94">
        <f t="shared" si="86"/>
        <v>21</v>
      </c>
      <c r="W126" s="92">
        <f>April!G166</f>
        <v>0</v>
      </c>
      <c r="X126" s="92">
        <f>'May '!G166</f>
        <v>0</v>
      </c>
      <c r="Y126" s="92">
        <f>Jun!G167</f>
        <v>0</v>
      </c>
      <c r="Z126" s="92">
        <f t="shared" si="93"/>
        <v>0</v>
      </c>
      <c r="AA126" s="92">
        <f>'Jully '!G166</f>
        <v>0</v>
      </c>
      <c r="AB126" s="92">
        <f>Aug!G167</f>
        <v>0</v>
      </c>
      <c r="AC126" s="92">
        <f>'Sept '!G166</f>
        <v>0</v>
      </c>
      <c r="AD126" s="92">
        <f t="shared" si="94"/>
        <v>0</v>
      </c>
      <c r="AE126" s="92">
        <f>'Oct '!G166</f>
        <v>0</v>
      </c>
      <c r="AF126" s="92">
        <f>Nov!G165</f>
        <v>0</v>
      </c>
      <c r="AG126" s="92">
        <f>Dec!G166</f>
        <v>0</v>
      </c>
      <c r="AH126" s="92">
        <f t="shared" si="95"/>
        <v>0</v>
      </c>
      <c r="AI126" s="92">
        <f>Jan!G166</f>
        <v>0</v>
      </c>
      <c r="AJ126" s="92">
        <f>Feb!G166</f>
        <v>0</v>
      </c>
      <c r="AK126" s="92">
        <f>Mar!G166</f>
        <v>0</v>
      </c>
      <c r="AL126" s="92">
        <f t="shared" si="96"/>
        <v>0</v>
      </c>
      <c r="AM126" s="92">
        <f t="shared" si="87"/>
        <v>0</v>
      </c>
      <c r="AN126" s="92">
        <f t="shared" si="88"/>
        <v>360</v>
      </c>
    </row>
    <row r="127" spans="1:40">
      <c r="A127" s="92">
        <v>9</v>
      </c>
      <c r="B127" s="57" t="s">
        <v>10</v>
      </c>
      <c r="C127" s="92">
        <f>April!C167</f>
        <v>127</v>
      </c>
      <c r="D127" s="92">
        <v>45</v>
      </c>
      <c r="E127" s="92">
        <f t="shared" si="89"/>
        <v>172</v>
      </c>
      <c r="F127" s="92">
        <f>April!F167</f>
        <v>0</v>
      </c>
      <c r="G127" s="92">
        <v>0</v>
      </c>
      <c r="H127" s="92">
        <f>Jun!F168</f>
        <v>0</v>
      </c>
      <c r="I127" s="94">
        <f t="shared" si="85"/>
        <v>0</v>
      </c>
      <c r="J127" s="92">
        <f>'Jully '!F167</f>
        <v>0</v>
      </c>
      <c r="K127" s="92">
        <f>Aug!F168</f>
        <v>0</v>
      </c>
      <c r="L127" s="92">
        <f>'Sept '!F167</f>
        <v>0</v>
      </c>
      <c r="M127" s="95">
        <f t="shared" si="90"/>
        <v>0</v>
      </c>
      <c r="N127" s="92">
        <f>'Oct '!F167</f>
        <v>0</v>
      </c>
      <c r="O127" s="92">
        <f>Nov!F166</f>
        <v>0</v>
      </c>
      <c r="P127" s="92">
        <f>Dec!F167</f>
        <v>0</v>
      </c>
      <c r="Q127" s="96">
        <f t="shared" si="91"/>
        <v>0</v>
      </c>
      <c r="R127" s="92">
        <f>Jan!F167</f>
        <v>0</v>
      </c>
      <c r="S127" s="92">
        <f>Feb!F167</f>
        <v>0</v>
      </c>
      <c r="T127" s="92">
        <f>Mar!F167</f>
        <v>0</v>
      </c>
      <c r="U127" s="92">
        <f t="shared" si="92"/>
        <v>0</v>
      </c>
      <c r="V127" s="94">
        <f t="shared" si="86"/>
        <v>0</v>
      </c>
      <c r="W127" s="92">
        <f>April!G167</f>
        <v>0</v>
      </c>
      <c r="X127" s="92">
        <f>'May '!G167</f>
        <v>0</v>
      </c>
      <c r="Y127" s="92">
        <f>Jun!G168</f>
        <v>0</v>
      </c>
      <c r="Z127" s="92">
        <f t="shared" si="93"/>
        <v>0</v>
      </c>
      <c r="AA127" s="92">
        <f>'Jully '!G167</f>
        <v>0</v>
      </c>
      <c r="AB127" s="92">
        <f>Aug!G168</f>
        <v>0</v>
      </c>
      <c r="AC127" s="92">
        <f>'Sept '!G167</f>
        <v>0</v>
      </c>
      <c r="AD127" s="92">
        <f t="shared" si="94"/>
        <v>0</v>
      </c>
      <c r="AE127" s="92">
        <f>'Oct '!G167</f>
        <v>0</v>
      </c>
      <c r="AF127" s="92">
        <f>Nov!G166</f>
        <v>0</v>
      </c>
      <c r="AG127" s="92">
        <f>Dec!G167</f>
        <v>0</v>
      </c>
      <c r="AH127" s="92">
        <f t="shared" si="95"/>
        <v>0</v>
      </c>
      <c r="AI127" s="92">
        <f>Jan!G167</f>
        <v>0</v>
      </c>
      <c r="AJ127" s="92">
        <f>Feb!G167</f>
        <v>0</v>
      </c>
      <c r="AK127" s="92">
        <f>Mar!G167</f>
        <v>0</v>
      </c>
      <c r="AL127" s="92">
        <f t="shared" si="96"/>
        <v>0</v>
      </c>
      <c r="AM127" s="92">
        <f t="shared" si="87"/>
        <v>0</v>
      </c>
      <c r="AN127" s="92">
        <f t="shared" si="88"/>
        <v>172</v>
      </c>
    </row>
    <row r="128" spans="1:40">
      <c r="A128" s="92">
        <v>10</v>
      </c>
      <c r="B128" s="57" t="s">
        <v>11</v>
      </c>
      <c r="C128" s="92">
        <f>April!C168</f>
        <v>64</v>
      </c>
      <c r="D128" s="92">
        <v>45</v>
      </c>
      <c r="E128" s="92">
        <f t="shared" si="89"/>
        <v>109</v>
      </c>
      <c r="F128" s="92">
        <f>April!F168</f>
        <v>0</v>
      </c>
      <c r="G128" s="92">
        <v>0</v>
      </c>
      <c r="H128" s="92">
        <f>Jun!F169</f>
        <v>0</v>
      </c>
      <c r="I128" s="94">
        <f t="shared" si="85"/>
        <v>0</v>
      </c>
      <c r="J128" s="92">
        <f>'Jully '!F168</f>
        <v>0</v>
      </c>
      <c r="K128" s="92">
        <f>Aug!F169</f>
        <v>21</v>
      </c>
      <c r="L128" s="92">
        <f>'Sept '!F168</f>
        <v>29</v>
      </c>
      <c r="M128" s="95">
        <f t="shared" si="90"/>
        <v>50</v>
      </c>
      <c r="N128" s="92">
        <f>'Oct '!F168</f>
        <v>0</v>
      </c>
      <c r="O128" s="92">
        <f>Nov!F167</f>
        <v>0</v>
      </c>
      <c r="P128" s="92">
        <f>Dec!F168</f>
        <v>0</v>
      </c>
      <c r="Q128" s="96">
        <f t="shared" si="91"/>
        <v>0</v>
      </c>
      <c r="R128" s="92">
        <f>Jan!F168</f>
        <v>0</v>
      </c>
      <c r="S128" s="92">
        <f>Feb!F168</f>
        <v>0</v>
      </c>
      <c r="T128" s="92">
        <f>Mar!F168</f>
        <v>0</v>
      </c>
      <c r="U128" s="92">
        <f t="shared" si="92"/>
        <v>0</v>
      </c>
      <c r="V128" s="94">
        <f t="shared" si="86"/>
        <v>50</v>
      </c>
      <c r="W128" s="92">
        <f>April!G168</f>
        <v>0</v>
      </c>
      <c r="X128" s="92">
        <f>'May '!G168</f>
        <v>0</v>
      </c>
      <c r="Y128" s="92">
        <f>Jun!G169</f>
        <v>0</v>
      </c>
      <c r="Z128" s="92">
        <f t="shared" si="93"/>
        <v>0</v>
      </c>
      <c r="AA128" s="92">
        <f>'Jully '!G168</f>
        <v>0</v>
      </c>
      <c r="AB128" s="92">
        <f>Aug!G169</f>
        <v>0</v>
      </c>
      <c r="AC128" s="92">
        <f>'Sept '!G168</f>
        <v>0</v>
      </c>
      <c r="AD128" s="92">
        <f t="shared" si="94"/>
        <v>0</v>
      </c>
      <c r="AE128" s="92">
        <f>'Oct '!G168</f>
        <v>0</v>
      </c>
      <c r="AF128" s="92">
        <f>Nov!G167</f>
        <v>0</v>
      </c>
      <c r="AG128" s="92">
        <f>Dec!G168</f>
        <v>0</v>
      </c>
      <c r="AH128" s="92">
        <f t="shared" si="95"/>
        <v>0</v>
      </c>
      <c r="AI128" s="92">
        <f>Jan!G168</f>
        <v>0</v>
      </c>
      <c r="AJ128" s="92">
        <f>Feb!G168</f>
        <v>0</v>
      </c>
      <c r="AK128" s="92">
        <f>Mar!G168</f>
        <v>0</v>
      </c>
      <c r="AL128" s="92">
        <f t="shared" si="96"/>
        <v>0</v>
      </c>
      <c r="AM128" s="92">
        <f t="shared" si="87"/>
        <v>0</v>
      </c>
      <c r="AN128" s="92">
        <f t="shared" si="88"/>
        <v>109</v>
      </c>
    </row>
    <row r="129" spans="1:40">
      <c r="A129" s="92">
        <v>11</v>
      </c>
      <c r="B129" s="57" t="s">
        <v>12</v>
      </c>
      <c r="C129" s="92">
        <f>April!C169</f>
        <v>148</v>
      </c>
      <c r="D129" s="92">
        <v>45</v>
      </c>
      <c r="E129" s="92">
        <f t="shared" si="89"/>
        <v>193</v>
      </c>
      <c r="F129" s="92">
        <f>April!F169</f>
        <v>0</v>
      </c>
      <c r="G129" s="92">
        <v>0</v>
      </c>
      <c r="H129" s="92">
        <f>Jun!F170</f>
        <v>0</v>
      </c>
      <c r="I129" s="94">
        <f t="shared" si="85"/>
        <v>0</v>
      </c>
      <c r="J129" s="92">
        <f>'Jully '!F169</f>
        <v>0</v>
      </c>
      <c r="K129" s="113">
        <f>'Jully '!G169</f>
        <v>0</v>
      </c>
      <c r="L129" s="92">
        <f>'Sept '!F169</f>
        <v>0</v>
      </c>
      <c r="M129" s="95">
        <f t="shared" si="90"/>
        <v>0</v>
      </c>
      <c r="N129" s="92">
        <f>'Oct '!F169</f>
        <v>0</v>
      </c>
      <c r="O129" s="92">
        <f>Nov!F168</f>
        <v>0</v>
      </c>
      <c r="P129" s="92">
        <f>Dec!F169</f>
        <v>0</v>
      </c>
      <c r="Q129" s="96">
        <f t="shared" si="91"/>
        <v>0</v>
      </c>
      <c r="R129" s="92">
        <f>Jan!F169</f>
        <v>0</v>
      </c>
      <c r="S129" s="92">
        <f>Feb!F169</f>
        <v>0</v>
      </c>
      <c r="T129" s="92">
        <f>Mar!F169</f>
        <v>0</v>
      </c>
      <c r="U129" s="92">
        <f t="shared" si="92"/>
        <v>0</v>
      </c>
      <c r="V129" s="94">
        <f t="shared" si="86"/>
        <v>0</v>
      </c>
      <c r="W129" s="92">
        <f>April!G169</f>
        <v>0</v>
      </c>
      <c r="X129" s="92">
        <f>'May '!G169</f>
        <v>0</v>
      </c>
      <c r="Y129" s="92">
        <f>Jun!G170</f>
        <v>0</v>
      </c>
      <c r="Z129" s="92">
        <f t="shared" si="93"/>
        <v>0</v>
      </c>
      <c r="AA129" s="92">
        <f>'Jully '!G169</f>
        <v>0</v>
      </c>
      <c r="AB129" s="92">
        <f>Aug!G170</f>
        <v>0</v>
      </c>
      <c r="AC129" s="92">
        <f>'Sept '!G169</f>
        <v>0</v>
      </c>
      <c r="AD129" s="92">
        <f t="shared" si="94"/>
        <v>0</v>
      </c>
      <c r="AE129" s="92">
        <f>'Oct '!G169</f>
        <v>0</v>
      </c>
      <c r="AF129" s="92">
        <f>Nov!G168</f>
        <v>0</v>
      </c>
      <c r="AG129" s="92">
        <f>Dec!G169</f>
        <v>0</v>
      </c>
      <c r="AH129" s="92">
        <f t="shared" si="95"/>
        <v>0</v>
      </c>
      <c r="AI129" s="92">
        <f>Jan!G169</f>
        <v>0</v>
      </c>
      <c r="AJ129" s="92">
        <f>Feb!G169</f>
        <v>0</v>
      </c>
      <c r="AK129" s="92">
        <f>Mar!G169</f>
        <v>0</v>
      </c>
      <c r="AL129" s="92">
        <f t="shared" si="96"/>
        <v>0</v>
      </c>
      <c r="AM129" s="92">
        <f t="shared" si="87"/>
        <v>0</v>
      </c>
      <c r="AN129" s="92">
        <f t="shared" si="88"/>
        <v>193</v>
      </c>
    </row>
    <row r="130" spans="1:40">
      <c r="A130" s="57"/>
      <c r="B130" s="60" t="s">
        <v>13</v>
      </c>
      <c r="C130" s="92">
        <f>April!C170</f>
        <v>1806</v>
      </c>
      <c r="D130" s="92">
        <f>April!D170</f>
        <v>559</v>
      </c>
      <c r="E130" s="92">
        <f t="shared" si="89"/>
        <v>2365</v>
      </c>
      <c r="F130" s="92">
        <f>April!F170</f>
        <v>0</v>
      </c>
      <c r="G130" s="99">
        <f t="shared" ref="G130" si="97">SUM(G119:G129)</f>
        <v>0</v>
      </c>
      <c r="H130" s="92">
        <f>Jun!F171</f>
        <v>0</v>
      </c>
      <c r="I130" s="94">
        <f t="shared" si="85"/>
        <v>0</v>
      </c>
      <c r="J130" s="92">
        <f>'Jully '!F170</f>
        <v>0</v>
      </c>
      <c r="K130" s="92">
        <f>Aug!F171</f>
        <v>21</v>
      </c>
      <c r="L130" s="92">
        <f>'Sept '!F170</f>
        <v>70</v>
      </c>
      <c r="M130" s="95">
        <f t="shared" si="90"/>
        <v>91</v>
      </c>
      <c r="N130" s="92">
        <f>'Oct '!F170</f>
        <v>0</v>
      </c>
      <c r="O130" s="92">
        <f>Nov!F169</f>
        <v>0</v>
      </c>
      <c r="P130" s="92">
        <f>Dec!F170</f>
        <v>0</v>
      </c>
      <c r="Q130" s="96">
        <f t="shared" si="91"/>
        <v>0</v>
      </c>
      <c r="R130" s="92">
        <f>Jan!F170</f>
        <v>0</v>
      </c>
      <c r="S130" s="92">
        <f>Feb!F170</f>
        <v>0</v>
      </c>
      <c r="T130" s="92">
        <f>Mar!F170</f>
        <v>0</v>
      </c>
      <c r="U130" s="92">
        <f t="shared" si="92"/>
        <v>0</v>
      </c>
      <c r="V130" s="94">
        <f t="shared" si="86"/>
        <v>91</v>
      </c>
      <c r="W130" s="92">
        <f>April!G170</f>
        <v>0</v>
      </c>
      <c r="X130" s="92">
        <f>'May '!G170</f>
        <v>0</v>
      </c>
      <c r="Y130" s="92">
        <f>Jun!G171</f>
        <v>0</v>
      </c>
      <c r="Z130" s="92">
        <f t="shared" si="93"/>
        <v>0</v>
      </c>
      <c r="AA130" s="92">
        <f>'Jully '!G170</f>
        <v>0</v>
      </c>
      <c r="AB130" s="92">
        <f>Aug!G171</f>
        <v>0</v>
      </c>
      <c r="AC130" s="92">
        <f>'Sept '!G170</f>
        <v>0</v>
      </c>
      <c r="AD130" s="92">
        <f t="shared" si="94"/>
        <v>0</v>
      </c>
      <c r="AE130" s="92">
        <f>'Oct '!G170</f>
        <v>0</v>
      </c>
      <c r="AF130" s="92">
        <f>Nov!G169</f>
        <v>0</v>
      </c>
      <c r="AG130" s="92">
        <f>Dec!G170</f>
        <v>0</v>
      </c>
      <c r="AH130" s="92">
        <f t="shared" si="95"/>
        <v>0</v>
      </c>
      <c r="AI130" s="92">
        <f>Jan!G170</f>
        <v>0</v>
      </c>
      <c r="AJ130" s="92">
        <f>Feb!G170</f>
        <v>0</v>
      </c>
      <c r="AK130" s="92">
        <f>Mar!G170</f>
        <v>0</v>
      </c>
      <c r="AL130" s="92">
        <f t="shared" si="96"/>
        <v>0</v>
      </c>
      <c r="AM130" s="92">
        <f t="shared" si="87"/>
        <v>0</v>
      </c>
      <c r="AN130" s="92">
        <f t="shared" si="88"/>
        <v>2365</v>
      </c>
    </row>
    <row r="133" spans="1:40"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</row>
    <row r="134" spans="1:40"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</row>
    <row r="144" spans="1:40">
      <c r="B144" s="171" t="str">
        <f>A94</f>
        <v>Ã£ÖÖ×­Öú ×­Ö¬Öß »ÖêÖÖ¯Ö¸üßÖÖÖŸÖß»Ö  ¯ÖÏ»ÖÓ×²ÖŸÖ ¯Ö×¸ü“”êû¤ü 2016-17 ×•Ö»ÆüÖ ¯Ö×¸üÂÖ¤ü,²Öß›ü</v>
      </c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</row>
    <row r="145" spans="1:40">
      <c r="A145" s="169" t="s">
        <v>0</v>
      </c>
      <c r="B145" s="169" t="s">
        <v>92</v>
      </c>
      <c r="C145" s="169" t="str">
        <f>C95</f>
        <v>×¤ü­ÖÖÓú 01 ‹×¯ÖÏ»Ö 2016 ¸üÖê•Öß ¯ÖÏ»ÖÓ×²ÖŸÖ ¯Ö×¸ü“”êû¤ü</v>
      </c>
      <c r="D145" s="169" t="str">
        <f>D95</f>
        <v>­Ö¾Öß­Ö †Ö»Öê»Öê ¯Ö×¸ü“”êû¤ü</v>
      </c>
      <c r="E145" s="170" t="str">
        <f>E95</f>
        <v>‹ãúÖ ¯ÖÏ»ÖÓ×²ÖŸÖ ¯Ö×¸ü“”êû¤ü</v>
      </c>
      <c r="F145" s="169" t="str">
        <f>F95</f>
        <v xml:space="preserve">†­Öã¯ÖÖ»Ö­Ö ÃÖÖ¤ü¸ü êú»Öê»Öê ¯Ö×¸ü“”êû¤ü </v>
      </c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 t="str">
        <f>W95</f>
        <v>´ÖÖÆêü¾ÖÖ¸ü ×­ÖúÖ»Öß úÖœü»Öê»Öê ¯Ö×¸ü“”êû¤ü</v>
      </c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 t="str">
        <f>AN95</f>
        <v>´ÖÖÆêü ´ÖÖ“ÖÔü 2017 †Öê¸ü ¯ÖÏ»ÖÓ×²ÖŸÖ ¯Ö×¸ü“”êû¤ü</v>
      </c>
    </row>
    <row r="146" spans="1:40" ht="26.25">
      <c r="A146" s="169"/>
      <c r="B146" s="169"/>
      <c r="C146" s="169"/>
      <c r="D146" s="169"/>
      <c r="E146" s="170"/>
      <c r="F146" s="58" t="str">
        <f t="shared" ref="F146:AM146" si="98">F117</f>
        <v>‹×¯ÖÏ»Ö</v>
      </c>
      <c r="G146" s="58" t="str">
        <f t="shared" si="98"/>
        <v>´Öê</v>
      </c>
      <c r="H146" s="58" t="str">
        <f t="shared" si="98"/>
        <v>•Öã­Ö</v>
      </c>
      <c r="I146" s="66" t="s">
        <v>111</v>
      </c>
      <c r="J146" s="58" t="str">
        <f t="shared" si="98"/>
        <v>•Öã»Öî</v>
      </c>
      <c r="K146" s="58" t="str">
        <f t="shared" si="98"/>
        <v>†ÖòÖÂ™ü</v>
      </c>
      <c r="L146" s="58" t="str">
        <f t="shared" si="98"/>
        <v>ÃÖ¯™êü</v>
      </c>
      <c r="M146" s="68" t="s">
        <v>112</v>
      </c>
      <c r="N146" s="58" t="str">
        <f t="shared" si="98"/>
        <v>†ÖòŒ™üÖê</v>
      </c>
      <c r="O146" s="58" t="str">
        <f t="shared" si="98"/>
        <v>­ÖÖê¾Æêü</v>
      </c>
      <c r="P146" s="58" t="str">
        <f t="shared" si="98"/>
        <v>×›üÃÖê</v>
      </c>
      <c r="Q146" s="67" t="s">
        <v>113</v>
      </c>
      <c r="R146" s="58" t="str">
        <f t="shared" si="98"/>
        <v>•ÖÖ­Öê</v>
      </c>
      <c r="S146" s="58" t="str">
        <f t="shared" si="98"/>
        <v>±êú¾ÖÎã</v>
      </c>
      <c r="T146" s="58" t="str">
        <f t="shared" si="98"/>
        <v>´ÖÖ“ÖÔ</v>
      </c>
      <c r="U146" s="58" t="s">
        <v>114</v>
      </c>
      <c r="V146" s="66" t="str">
        <f t="shared" si="98"/>
        <v>‹ãúÖ</v>
      </c>
      <c r="W146" s="58" t="str">
        <f t="shared" si="98"/>
        <v>‹×¯ÖÏ»Ö</v>
      </c>
      <c r="X146" s="58" t="str">
        <f t="shared" si="98"/>
        <v>´Öê</v>
      </c>
      <c r="Y146" s="58" t="str">
        <f t="shared" si="98"/>
        <v>•Öã­Ö</v>
      </c>
      <c r="Z146" s="58" t="s">
        <v>111</v>
      </c>
      <c r="AA146" s="58" t="str">
        <f t="shared" si="98"/>
        <v>•Öã»Öî</v>
      </c>
      <c r="AB146" s="58" t="str">
        <f t="shared" si="98"/>
        <v>†ÖòÖÂ™ü</v>
      </c>
      <c r="AC146" s="58" t="str">
        <f t="shared" si="98"/>
        <v>ÃÖ¯™êü</v>
      </c>
      <c r="AD146" s="58" t="s">
        <v>112</v>
      </c>
      <c r="AE146" s="58" t="str">
        <f t="shared" si="98"/>
        <v>†ÖòŒ™üÖê</v>
      </c>
      <c r="AF146" s="58" t="str">
        <f t="shared" si="98"/>
        <v>­ÖÖê¾Æêü</v>
      </c>
      <c r="AG146" s="58" t="str">
        <f t="shared" si="98"/>
        <v>×›üÃÖê</v>
      </c>
      <c r="AH146" s="58" t="s">
        <v>113</v>
      </c>
      <c r="AI146" s="58" t="str">
        <f t="shared" si="98"/>
        <v>•ÖÖ­Öê</v>
      </c>
      <c r="AJ146" s="58" t="str">
        <f t="shared" si="98"/>
        <v>±êú¾ÖÎã</v>
      </c>
      <c r="AK146" s="58" t="str">
        <f t="shared" si="98"/>
        <v>´ÖÖ“ÖÔ</v>
      </c>
      <c r="AL146" s="58" t="s">
        <v>114</v>
      </c>
      <c r="AM146" s="58" t="str">
        <f t="shared" si="98"/>
        <v>‹ãúÖ</v>
      </c>
      <c r="AN146" s="169"/>
    </row>
    <row r="147" spans="1:40">
      <c r="A147" s="92">
        <v>1</v>
      </c>
      <c r="B147" s="92">
        <v>2</v>
      </c>
      <c r="C147" s="92">
        <v>3</v>
      </c>
      <c r="D147" s="92">
        <v>4</v>
      </c>
      <c r="E147" s="92">
        <v>5</v>
      </c>
      <c r="F147" s="92">
        <v>6</v>
      </c>
      <c r="G147" s="92">
        <v>7</v>
      </c>
      <c r="H147" s="92">
        <v>8</v>
      </c>
      <c r="I147" s="94">
        <v>9</v>
      </c>
      <c r="J147" s="92">
        <v>10</v>
      </c>
      <c r="K147" s="92">
        <v>11</v>
      </c>
      <c r="L147" s="92">
        <v>12</v>
      </c>
      <c r="M147" s="95">
        <v>13</v>
      </c>
      <c r="N147" s="92">
        <v>14</v>
      </c>
      <c r="O147" s="92">
        <v>15</v>
      </c>
      <c r="P147" s="92">
        <v>16</v>
      </c>
      <c r="Q147" s="96">
        <v>17</v>
      </c>
      <c r="R147" s="92">
        <v>18</v>
      </c>
      <c r="S147" s="92">
        <v>19</v>
      </c>
      <c r="T147" s="92">
        <v>20</v>
      </c>
      <c r="U147" s="92">
        <v>21</v>
      </c>
      <c r="V147" s="94">
        <v>22</v>
      </c>
      <c r="W147" s="92">
        <v>23</v>
      </c>
      <c r="X147" s="92">
        <v>24</v>
      </c>
      <c r="Y147" s="92">
        <v>25</v>
      </c>
      <c r="Z147" s="92">
        <v>26</v>
      </c>
      <c r="AA147" s="92">
        <v>27</v>
      </c>
      <c r="AB147" s="92">
        <v>28</v>
      </c>
      <c r="AC147" s="92">
        <v>29</v>
      </c>
      <c r="AD147" s="92">
        <v>30</v>
      </c>
      <c r="AE147" s="92">
        <v>31</v>
      </c>
      <c r="AF147" s="92">
        <v>32</v>
      </c>
      <c r="AG147" s="92">
        <v>33</v>
      </c>
      <c r="AH147" s="92">
        <v>34</v>
      </c>
      <c r="AI147" s="92">
        <v>35</v>
      </c>
      <c r="AJ147" s="92">
        <v>36</v>
      </c>
      <c r="AK147" s="92">
        <v>37</v>
      </c>
      <c r="AL147" s="92">
        <v>38</v>
      </c>
      <c r="AM147" s="92">
        <v>39</v>
      </c>
      <c r="AN147" s="92">
        <v>40</v>
      </c>
    </row>
    <row r="148" spans="1:40">
      <c r="A148" s="59">
        <v>1</v>
      </c>
      <c r="B148" s="59" t="s">
        <v>93</v>
      </c>
      <c r="C148" s="59">
        <f>SUM(C110+C130)</f>
        <v>9315</v>
      </c>
      <c r="D148" s="59">
        <f t="shared" ref="D148:AN148" si="99">SUM(D110+D130)</f>
        <v>1004</v>
      </c>
      <c r="E148" s="110">
        <f t="shared" si="99"/>
        <v>10319</v>
      </c>
      <c r="F148" s="59">
        <f t="shared" si="99"/>
        <v>0</v>
      </c>
      <c r="G148" s="59">
        <f t="shared" si="99"/>
        <v>0</v>
      </c>
      <c r="H148" s="59">
        <f t="shared" si="99"/>
        <v>0</v>
      </c>
      <c r="I148" s="94">
        <f t="shared" ref="I148" si="100">SUM(F148:H148)</f>
        <v>0</v>
      </c>
      <c r="J148" s="59">
        <f t="shared" si="99"/>
        <v>0</v>
      </c>
      <c r="K148" s="59">
        <f t="shared" si="99"/>
        <v>21</v>
      </c>
      <c r="L148" s="59">
        <f t="shared" si="99"/>
        <v>70</v>
      </c>
      <c r="M148" s="95">
        <f t="shared" ref="M148" si="101">SUM(J148:L148)</f>
        <v>91</v>
      </c>
      <c r="N148" s="59">
        <f t="shared" si="99"/>
        <v>0</v>
      </c>
      <c r="O148" s="59">
        <f t="shared" si="99"/>
        <v>0</v>
      </c>
      <c r="P148" s="59">
        <f t="shared" si="99"/>
        <v>0</v>
      </c>
      <c r="Q148" s="96">
        <f t="shared" ref="Q148" si="102">SUM(N148:P148)</f>
        <v>0</v>
      </c>
      <c r="R148" s="59">
        <f t="shared" si="99"/>
        <v>0</v>
      </c>
      <c r="S148" s="59">
        <f t="shared" si="99"/>
        <v>0</v>
      </c>
      <c r="T148" s="59">
        <f t="shared" si="99"/>
        <v>0</v>
      </c>
      <c r="U148" s="92">
        <f t="shared" ref="U148" si="103">SUM(R148:T148)</f>
        <v>0</v>
      </c>
      <c r="V148" s="105">
        <f t="shared" si="99"/>
        <v>91</v>
      </c>
      <c r="W148" s="59">
        <f t="shared" si="99"/>
        <v>62</v>
      </c>
      <c r="X148" s="59">
        <f t="shared" si="99"/>
        <v>0</v>
      </c>
      <c r="Y148" s="59">
        <f t="shared" si="99"/>
        <v>0</v>
      </c>
      <c r="Z148" s="92">
        <f t="shared" ref="Z148" si="104">SUM(W148:Y148)</f>
        <v>62</v>
      </c>
      <c r="AA148" s="59">
        <f t="shared" si="99"/>
        <v>0</v>
      </c>
      <c r="AB148" s="59">
        <f t="shared" si="99"/>
        <v>0</v>
      </c>
      <c r="AC148" s="59">
        <f t="shared" si="99"/>
        <v>0</v>
      </c>
      <c r="AD148" s="92">
        <f t="shared" ref="AD148" si="105">SUM(AA148:AC148)</f>
        <v>0</v>
      </c>
      <c r="AE148" s="59">
        <f t="shared" si="99"/>
        <v>0</v>
      </c>
      <c r="AF148" s="59">
        <f t="shared" si="99"/>
        <v>0</v>
      </c>
      <c r="AG148" s="59">
        <f t="shared" si="99"/>
        <v>0</v>
      </c>
      <c r="AH148" s="92">
        <f t="shared" ref="AH148" si="106">SUM(AE148:AG148)</f>
        <v>0</v>
      </c>
      <c r="AI148" s="59">
        <f t="shared" si="99"/>
        <v>0</v>
      </c>
      <c r="AJ148" s="59">
        <f t="shared" si="99"/>
        <v>0</v>
      </c>
      <c r="AK148" s="59">
        <f t="shared" si="99"/>
        <v>0</v>
      </c>
      <c r="AL148" s="92">
        <f t="shared" ref="AL148" si="107">SUM(AI148:AK148)</f>
        <v>0</v>
      </c>
      <c r="AM148" s="59">
        <f t="shared" si="99"/>
        <v>62</v>
      </c>
      <c r="AN148" s="59">
        <f t="shared" si="99"/>
        <v>10257</v>
      </c>
    </row>
    <row r="152" spans="1:40">
      <c r="AF152" s="103" t="s">
        <v>31</v>
      </c>
    </row>
    <row r="153" spans="1:40">
      <c r="AF153" s="103" t="s">
        <v>32</v>
      </c>
    </row>
  </sheetData>
  <mergeCells count="81">
    <mergeCell ref="A43:A44"/>
    <mergeCell ref="B43:B44"/>
    <mergeCell ref="C43:C44"/>
    <mergeCell ref="F2:V2"/>
    <mergeCell ref="B42:AN42"/>
    <mergeCell ref="W2:AM2"/>
    <mergeCell ref="F23:V23"/>
    <mergeCell ref="W23:AM23"/>
    <mergeCell ref="D2:D3"/>
    <mergeCell ref="A22:AN22"/>
    <mergeCell ref="E2:E3"/>
    <mergeCell ref="A1:AN1"/>
    <mergeCell ref="D43:D44"/>
    <mergeCell ref="E43:E44"/>
    <mergeCell ref="AN43:AN44"/>
    <mergeCell ref="AN2:AN3"/>
    <mergeCell ref="A23:A24"/>
    <mergeCell ref="B23:B24"/>
    <mergeCell ref="C23:C24"/>
    <mergeCell ref="D23:D24"/>
    <mergeCell ref="E23:E24"/>
    <mergeCell ref="AN23:AN24"/>
    <mergeCell ref="F43:V43"/>
    <mergeCell ref="W43:AM43"/>
    <mergeCell ref="A2:A3"/>
    <mergeCell ref="B2:B3"/>
    <mergeCell ref="C2:C3"/>
    <mergeCell ref="A49:AN49"/>
    <mergeCell ref="A50:A51"/>
    <mergeCell ref="B50:B51"/>
    <mergeCell ref="C50:C51"/>
    <mergeCell ref="D50:D51"/>
    <mergeCell ref="E50:E51"/>
    <mergeCell ref="F50:V50"/>
    <mergeCell ref="W50:AM50"/>
    <mergeCell ref="AN50:AN51"/>
    <mergeCell ref="A70:AN70"/>
    <mergeCell ref="A71:A72"/>
    <mergeCell ref="B71:B72"/>
    <mergeCell ref="C71:C72"/>
    <mergeCell ref="D71:D72"/>
    <mergeCell ref="E71:E72"/>
    <mergeCell ref="F71:V71"/>
    <mergeCell ref="W71:AM71"/>
    <mergeCell ref="AN71:AN72"/>
    <mergeCell ref="A94:AN94"/>
    <mergeCell ref="A95:A96"/>
    <mergeCell ref="B95:B96"/>
    <mergeCell ref="C95:C96"/>
    <mergeCell ref="D95:D96"/>
    <mergeCell ref="E95:E96"/>
    <mergeCell ref="F95:V95"/>
    <mergeCell ref="W95:AM95"/>
    <mergeCell ref="AN95:AN96"/>
    <mergeCell ref="A115:AN115"/>
    <mergeCell ref="A116:A117"/>
    <mergeCell ref="B116:B117"/>
    <mergeCell ref="C116:C117"/>
    <mergeCell ref="D116:D117"/>
    <mergeCell ref="E116:E117"/>
    <mergeCell ref="F116:V116"/>
    <mergeCell ref="W116:AM116"/>
    <mergeCell ref="AN116:AN117"/>
    <mergeCell ref="B144:AN144"/>
    <mergeCell ref="A145:A146"/>
    <mergeCell ref="B145:B146"/>
    <mergeCell ref="C145:C146"/>
    <mergeCell ref="D145:D146"/>
    <mergeCell ref="E145:E146"/>
    <mergeCell ref="F145:V145"/>
    <mergeCell ref="W145:AM145"/>
    <mergeCell ref="AN145:AN146"/>
    <mergeCell ref="A87:AN87"/>
    <mergeCell ref="A88:A89"/>
    <mergeCell ref="B88:B89"/>
    <mergeCell ref="C88:C89"/>
    <mergeCell ref="D88:D89"/>
    <mergeCell ref="E88:E89"/>
    <mergeCell ref="F88:V88"/>
    <mergeCell ref="W88:AM88"/>
    <mergeCell ref="AN88:AN89"/>
  </mergeCells>
  <printOptions horizontalCentered="1"/>
  <pageMargins left="0.2" right="0.2" top="0.36" bottom="2.98" header="0.3" footer="1.89"/>
  <pageSetup paperSize="9" scale="85" orientation="landscape" verticalDpi="300" r:id="rId1"/>
  <rowBreaks count="1" manualBreakCount="1">
    <brk id="2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91"/>
  <sheetViews>
    <sheetView tabSelected="1" topLeftCell="C1" workbookViewId="0">
      <selection activeCell="J12" sqref="J12"/>
    </sheetView>
  </sheetViews>
  <sheetFormatPr defaultRowHeight="15"/>
  <cols>
    <col min="1" max="1" width="6.28515625" style="42" customWidth="1"/>
    <col min="2" max="2" width="18.28515625" style="42" customWidth="1"/>
    <col min="3" max="3" width="13" style="42" customWidth="1"/>
    <col min="4" max="4" width="9.28515625" style="42" customWidth="1"/>
    <col min="5" max="5" width="9.7109375" style="42" customWidth="1"/>
    <col min="6" max="6" width="12.5703125" style="42" customWidth="1"/>
    <col min="7" max="7" width="12.28515625" style="42" customWidth="1"/>
    <col min="8" max="8" width="11.7109375" style="42" customWidth="1"/>
    <col min="9" max="9" width="9.5703125" style="42" customWidth="1"/>
    <col min="10" max="10" width="10.28515625" style="42" customWidth="1"/>
    <col min="11" max="11" width="11.5703125" style="42" customWidth="1"/>
    <col min="12" max="13" width="10.140625" style="42" customWidth="1"/>
    <col min="14" max="14" width="7.28515625" style="42" customWidth="1"/>
    <col min="15" max="16384" width="9.140625" style="42"/>
  </cols>
  <sheetData>
    <row r="1" spans="1:40" ht="16.5">
      <c r="A1" s="168" t="s">
        <v>349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40" s="114" customFormat="1" ht="91.5" customHeight="1">
      <c r="A2" s="112" t="s">
        <v>0</v>
      </c>
      <c r="B2" s="112" t="s">
        <v>315</v>
      </c>
      <c r="C2" s="112" t="str">
        <f>'PRC AG LF Monthly'!C2:C3</f>
        <v>×¤ü­ÖÖÓú 01 ‹×¯ÖÏ»Ö 2016 ¸üÖê•Öß ¯ÖÏ»ÖÓ×²ÖŸÖ ¯Ö×¸ü“”êû¤ü (2013-14)</v>
      </c>
      <c r="D2" s="112" t="str">
        <f>'PRC AG LF Monthly'!D2:D3</f>
        <v>­Ö¾Öß­Ö †Ö»Öê»Öê ¯Ö×¸ü“”êû¤ü</v>
      </c>
      <c r="E2" s="112" t="str">
        <f>'PRC AG LF Monthly'!E2:E3</f>
        <v>‹ãúÖ ¯ÖÏ»ÖÓ×²ÖŸÖ ¯Ö×¸ü“”êû¤ü</v>
      </c>
      <c r="F2" s="112" t="s">
        <v>320</v>
      </c>
      <c r="G2" s="112" t="s">
        <v>316</v>
      </c>
      <c r="H2" s="112" t="s">
        <v>318</v>
      </c>
      <c r="I2" s="112" t="s">
        <v>319</v>
      </c>
      <c r="J2" s="112" t="s">
        <v>317</v>
      </c>
      <c r="K2" s="112" t="s">
        <v>321</v>
      </c>
      <c r="L2" s="131" t="s">
        <v>348</v>
      </c>
      <c r="M2" s="112" t="s">
        <v>62</v>
      </c>
      <c r="N2" s="112" t="s">
        <v>37</v>
      </c>
    </row>
    <row r="3" spans="1:40" s="116" customFormat="1" ht="18.75">
      <c r="A3" s="112">
        <v>1</v>
      </c>
      <c r="B3" s="112">
        <v>2</v>
      </c>
      <c r="C3" s="112">
        <v>3</v>
      </c>
      <c r="D3" s="112">
        <v>4</v>
      </c>
      <c r="E3" s="112">
        <v>5</v>
      </c>
      <c r="F3" s="112">
        <v>6</v>
      </c>
      <c r="G3" s="112">
        <v>7</v>
      </c>
      <c r="H3" s="112">
        <v>8</v>
      </c>
      <c r="I3" s="112">
        <v>9</v>
      </c>
      <c r="J3" s="112">
        <v>10</v>
      </c>
      <c r="K3" s="112">
        <v>11</v>
      </c>
      <c r="L3" s="112">
        <v>12</v>
      </c>
      <c r="M3" s="115">
        <v>13</v>
      </c>
      <c r="N3" s="118">
        <v>14</v>
      </c>
    </row>
    <row r="4" spans="1:40">
      <c r="A4" s="119">
        <f>'PRC AG LF Monthly'!A5</f>
        <v>1</v>
      </c>
      <c r="B4" s="119" t="str">
        <f>'PRC AG LF Monthly'!B5</f>
        <v xml:space="preserve">ÃÖÖ´ÖÖ­µÖ ¯ÖÏ¿ÖÖÃÖ­Ö </v>
      </c>
      <c r="C4" s="182">
        <f>'PRC AG LF Monthly'!C5</f>
        <v>96</v>
      </c>
      <c r="D4" s="182">
        <f>'PRC AG LF Monthly'!D5</f>
        <v>15</v>
      </c>
      <c r="E4" s="182">
        <f>'PRC AG LF Monthly'!E5</f>
        <v>111</v>
      </c>
      <c r="F4" s="182">
        <f>SUM(H4-G4)</f>
        <v>0</v>
      </c>
      <c r="G4" s="182">
        <f>'PRC AG LF Monthly'!K5</f>
        <v>0</v>
      </c>
      <c r="H4" s="182">
        <f>'PRC AG LF Monthly'!V5</f>
        <v>0</v>
      </c>
      <c r="I4" s="182">
        <f>SUM(K4-J4)</f>
        <v>0</v>
      </c>
      <c r="J4" s="182">
        <f>'PRC AG LF Monthly'!AB5</f>
        <v>0</v>
      </c>
      <c r="K4" s="182">
        <f>'PRC AG LF Monthly'!AM5</f>
        <v>0</v>
      </c>
      <c r="L4" s="182">
        <f>'PRC AG LF Monthly'!AN5</f>
        <v>111</v>
      </c>
      <c r="M4" s="182">
        <f>SUM(K4*100/L4)</f>
        <v>0</v>
      </c>
      <c r="N4" s="119"/>
    </row>
    <row r="5" spans="1:40">
      <c r="A5" s="119">
        <f>'PRC AG LF Monthly'!A6</f>
        <v>2</v>
      </c>
      <c r="B5" s="119" t="str">
        <f>'PRC AG LF Monthly'!B6</f>
        <v xml:space="preserve">×¾Ö¢Ö ×¾Ö³ÖÖÖ </v>
      </c>
      <c r="C5" s="182">
        <f>'PRC AG LF Monthly'!C6</f>
        <v>78</v>
      </c>
      <c r="D5" s="182">
        <f>'PRC AG LF Monthly'!D6</f>
        <v>10</v>
      </c>
      <c r="E5" s="182">
        <f>'PRC AG LF Monthly'!E6</f>
        <v>88</v>
      </c>
      <c r="F5" s="182">
        <f t="shared" ref="F5:F29" si="0">SUM(H5-G5)</f>
        <v>0</v>
      </c>
      <c r="G5" s="182">
        <f>'PRC AG LF Monthly'!K6</f>
        <v>0</v>
      </c>
      <c r="H5" s="182">
        <f>'PRC AG LF Monthly'!V6</f>
        <v>0</v>
      </c>
      <c r="I5" s="182">
        <f t="shared" ref="I5:I29" si="1">SUM(K5-J5)</f>
        <v>0</v>
      </c>
      <c r="J5" s="182">
        <f>'PRC AG LF Monthly'!AB6</f>
        <v>0</v>
      </c>
      <c r="K5" s="182">
        <f>'PRC AG LF Monthly'!AM6</f>
        <v>0</v>
      </c>
      <c r="L5" s="182">
        <f>'PRC AG LF Monthly'!AN6</f>
        <v>88</v>
      </c>
      <c r="M5" s="182">
        <f t="shared" ref="M5:M29" si="2">SUM(K5*100/L5)</f>
        <v>0</v>
      </c>
      <c r="N5" s="119"/>
    </row>
    <row r="6" spans="1:40">
      <c r="A6" s="119">
        <f>'PRC AG LF Monthly'!A7</f>
        <v>3</v>
      </c>
      <c r="B6" s="119" t="str">
        <f>'PRC AG LF Monthly'!B7</f>
        <v xml:space="preserve">»Ö‘Öã ¯ÖÖ™ü²ÖÓ¬ÖÖ¸êü </v>
      </c>
      <c r="C6" s="182">
        <f>'PRC AG LF Monthly'!C7</f>
        <v>160</v>
      </c>
      <c r="D6" s="182">
        <f>'PRC AG LF Monthly'!D7</f>
        <v>3</v>
      </c>
      <c r="E6" s="182">
        <f>'PRC AG LF Monthly'!E7</f>
        <v>163</v>
      </c>
      <c r="F6" s="182">
        <f t="shared" si="0"/>
        <v>0</v>
      </c>
      <c r="G6" s="182">
        <f>'PRC AG LF Monthly'!K7</f>
        <v>0</v>
      </c>
      <c r="H6" s="182">
        <f>'PRC AG LF Monthly'!V7</f>
        <v>0</v>
      </c>
      <c r="I6" s="182">
        <f t="shared" si="1"/>
        <v>0</v>
      </c>
      <c r="J6" s="182">
        <f>'PRC AG LF Monthly'!AB7</f>
        <v>0</v>
      </c>
      <c r="K6" s="182">
        <f>'PRC AG LF Monthly'!AM7</f>
        <v>0</v>
      </c>
      <c r="L6" s="182">
        <f>'PRC AG LF Monthly'!AN7</f>
        <v>163</v>
      </c>
      <c r="M6" s="182">
        <f t="shared" si="2"/>
        <v>0</v>
      </c>
      <c r="N6" s="119"/>
    </row>
    <row r="7" spans="1:40">
      <c r="A7" s="119">
        <f>'PRC AG LF Monthly'!A8</f>
        <v>4</v>
      </c>
      <c r="B7" s="119" t="str">
        <f>'PRC AG LF Monthly'!B8</f>
        <v>²ÖÖÓ¬ÖúÖ´Ö Îú.1</v>
      </c>
      <c r="C7" s="182">
        <f>'PRC AG LF Monthly'!C8</f>
        <v>95</v>
      </c>
      <c r="D7" s="182">
        <f>'PRC AG LF Monthly'!D8</f>
        <v>5</v>
      </c>
      <c r="E7" s="182">
        <f>'PRC AG LF Monthly'!E8</f>
        <v>100</v>
      </c>
      <c r="F7" s="182">
        <f t="shared" si="0"/>
        <v>0</v>
      </c>
      <c r="G7" s="182">
        <f>'PRC AG LF Monthly'!K8</f>
        <v>0</v>
      </c>
      <c r="H7" s="182">
        <f>'PRC AG LF Monthly'!V8</f>
        <v>0</v>
      </c>
      <c r="I7" s="182">
        <f t="shared" si="1"/>
        <v>0</v>
      </c>
      <c r="J7" s="182">
        <f>'PRC AG LF Monthly'!AB8</f>
        <v>0</v>
      </c>
      <c r="K7" s="182">
        <f>'PRC AG LF Monthly'!AM8</f>
        <v>0</v>
      </c>
      <c r="L7" s="182">
        <f>'PRC AG LF Monthly'!AN8</f>
        <v>100</v>
      </c>
      <c r="M7" s="182">
        <f t="shared" si="2"/>
        <v>0</v>
      </c>
      <c r="N7" s="119"/>
    </row>
    <row r="8" spans="1:40">
      <c r="A8" s="119">
        <f>'PRC AG LF Monthly'!A9</f>
        <v>5</v>
      </c>
      <c r="B8" s="119" t="str">
        <f>'PRC AG LF Monthly'!B9</f>
        <v>²ÖÖÓ¬ÖúÖ´Ö Îú.2</v>
      </c>
      <c r="C8" s="182">
        <f>'PRC AG LF Monthly'!C9</f>
        <v>73</v>
      </c>
      <c r="D8" s="182">
        <f>'PRC AG LF Monthly'!D9</f>
        <v>17</v>
      </c>
      <c r="E8" s="182">
        <f>'PRC AG LF Monthly'!E9</f>
        <v>90</v>
      </c>
      <c r="F8" s="182">
        <f t="shared" si="0"/>
        <v>0</v>
      </c>
      <c r="G8" s="182">
        <f>'PRC AG LF Monthly'!K9</f>
        <v>0</v>
      </c>
      <c r="H8" s="182">
        <f>'PRC AG LF Monthly'!V9</f>
        <v>0</v>
      </c>
      <c r="I8" s="182">
        <f t="shared" si="1"/>
        <v>0</v>
      </c>
      <c r="J8" s="182">
        <f>'PRC AG LF Monthly'!AB9</f>
        <v>0</v>
      </c>
      <c r="K8" s="182">
        <f>'PRC AG LF Monthly'!AM9</f>
        <v>0</v>
      </c>
      <c r="L8" s="182">
        <f>'PRC AG LF Monthly'!AN9</f>
        <v>90</v>
      </c>
      <c r="M8" s="182">
        <f t="shared" si="2"/>
        <v>0</v>
      </c>
      <c r="N8" s="119"/>
    </row>
    <row r="9" spans="1:40">
      <c r="A9" s="119">
        <f>'PRC AG LF Monthly'!A10</f>
        <v>6</v>
      </c>
      <c r="B9" s="119" t="str">
        <f>'PRC AG LF Monthly'!B10</f>
        <v xml:space="preserve">×¿ÖÖÖ ×¾Ö³ÖÖÖ </v>
      </c>
      <c r="C9" s="182">
        <f>'PRC AG LF Monthly'!C10</f>
        <v>121</v>
      </c>
      <c r="D9" s="182">
        <f>'PRC AG LF Monthly'!D10</f>
        <v>12</v>
      </c>
      <c r="E9" s="182">
        <f>'PRC AG LF Monthly'!E10</f>
        <v>133</v>
      </c>
      <c r="F9" s="182">
        <f t="shared" si="0"/>
        <v>0</v>
      </c>
      <c r="G9" s="182">
        <f>'PRC AG LF Monthly'!K10</f>
        <v>0</v>
      </c>
      <c r="H9" s="182">
        <f>'PRC AG LF Monthly'!V10</f>
        <v>0</v>
      </c>
      <c r="I9" s="182">
        <f t="shared" si="1"/>
        <v>0</v>
      </c>
      <c r="J9" s="182">
        <f>'PRC AG LF Monthly'!AB10</f>
        <v>0</v>
      </c>
      <c r="K9" s="182">
        <f>'PRC AG LF Monthly'!AM10</f>
        <v>0</v>
      </c>
      <c r="L9" s="182">
        <f>'PRC AG LF Monthly'!AN10</f>
        <v>133</v>
      </c>
      <c r="M9" s="182">
        <f t="shared" si="2"/>
        <v>0</v>
      </c>
      <c r="N9" s="119"/>
    </row>
    <row r="10" spans="1:40">
      <c r="A10" s="119">
        <f>'PRC AG LF Monthly'!A11</f>
        <v>7</v>
      </c>
      <c r="B10" s="119" t="str">
        <f>'PRC AG LF Monthly'!B11</f>
        <v xml:space="preserve">ÃÖ´ÖÖ•Ö ú»µÖÖÖ </v>
      </c>
      <c r="C10" s="182">
        <f>'PRC AG LF Monthly'!C11</f>
        <v>132</v>
      </c>
      <c r="D10" s="182">
        <f>'PRC AG LF Monthly'!D11</f>
        <v>12</v>
      </c>
      <c r="E10" s="182">
        <f>'PRC AG LF Monthly'!E11</f>
        <v>144</v>
      </c>
      <c r="F10" s="182">
        <f t="shared" si="0"/>
        <v>0</v>
      </c>
      <c r="G10" s="182">
        <f>'PRC AG LF Monthly'!K11</f>
        <v>0</v>
      </c>
      <c r="H10" s="182">
        <f>'PRC AG LF Monthly'!V11</f>
        <v>0</v>
      </c>
      <c r="I10" s="182">
        <f t="shared" si="1"/>
        <v>0</v>
      </c>
      <c r="J10" s="182">
        <f>'PRC AG LF Monthly'!AB11</f>
        <v>0</v>
      </c>
      <c r="K10" s="182">
        <f>'PRC AG LF Monthly'!AM11</f>
        <v>0</v>
      </c>
      <c r="L10" s="182">
        <f>'PRC AG LF Monthly'!AN11</f>
        <v>144</v>
      </c>
      <c r="M10" s="182">
        <f t="shared" si="2"/>
        <v>0</v>
      </c>
      <c r="N10" s="119"/>
    </row>
    <row r="11" spans="1:40">
      <c r="A11" s="119">
        <f>'PRC AG LF Monthly'!A12</f>
        <v>8</v>
      </c>
      <c r="B11" s="119" t="str">
        <f>'PRC AG LF Monthly'!B12</f>
        <v xml:space="preserve">¯Ö¿ÖãÃÖÓ¾Ö¬ÖÔ­Ö </v>
      </c>
      <c r="C11" s="182">
        <f>'PRC AG LF Monthly'!C12</f>
        <v>32</v>
      </c>
      <c r="D11" s="182">
        <f>'PRC AG LF Monthly'!D12</f>
        <v>5</v>
      </c>
      <c r="E11" s="182">
        <f>'PRC AG LF Monthly'!E12</f>
        <v>37</v>
      </c>
      <c r="F11" s="182">
        <f t="shared" si="0"/>
        <v>0</v>
      </c>
      <c r="G11" s="182">
        <f>'PRC AG LF Monthly'!K12</f>
        <v>0</v>
      </c>
      <c r="H11" s="182">
        <f>'PRC AG LF Monthly'!V12</f>
        <v>0</v>
      </c>
      <c r="I11" s="182">
        <f t="shared" si="1"/>
        <v>0</v>
      </c>
      <c r="J11" s="182">
        <f>'PRC AG LF Monthly'!AB12</f>
        <v>0</v>
      </c>
      <c r="K11" s="182">
        <f>'PRC AG LF Monthly'!AM12</f>
        <v>0</v>
      </c>
      <c r="L11" s="182">
        <f>'PRC AG LF Monthly'!AN12</f>
        <v>37</v>
      </c>
      <c r="M11" s="182">
        <f t="shared" si="2"/>
        <v>0</v>
      </c>
      <c r="N11" s="119"/>
    </row>
    <row r="12" spans="1:40">
      <c r="A12" s="119">
        <f>'PRC AG LF Monthly'!A13</f>
        <v>9</v>
      </c>
      <c r="B12" s="119" t="str">
        <f>'PRC AG LF Monthly'!B13</f>
        <v>éú×ÂÖ ×¾Ö³ÖÖÖ</v>
      </c>
      <c r="C12" s="182">
        <f>'PRC AG LF Monthly'!C13</f>
        <v>77</v>
      </c>
      <c r="D12" s="182">
        <f>'PRC AG LF Monthly'!D13</f>
        <v>9</v>
      </c>
      <c r="E12" s="182">
        <f>'PRC AG LF Monthly'!E13</f>
        <v>86</v>
      </c>
      <c r="F12" s="182">
        <f t="shared" si="0"/>
        <v>0</v>
      </c>
      <c r="G12" s="182">
        <f>'PRC AG LF Monthly'!K13</f>
        <v>0</v>
      </c>
      <c r="H12" s="182">
        <f>'PRC AG LF Monthly'!V13</f>
        <v>0</v>
      </c>
      <c r="I12" s="182">
        <f t="shared" si="1"/>
        <v>0</v>
      </c>
      <c r="J12" s="182">
        <f>'PRC AG LF Monthly'!AB13</f>
        <v>0</v>
      </c>
      <c r="K12" s="182">
        <f>'PRC AG LF Monthly'!AM13</f>
        <v>0</v>
      </c>
      <c r="L12" s="182">
        <f>'PRC AG LF Monthly'!AN13</f>
        <v>86</v>
      </c>
      <c r="M12" s="182">
        <f t="shared" si="2"/>
        <v>0</v>
      </c>
      <c r="N12" s="119"/>
    </row>
    <row r="13" spans="1:40">
      <c r="A13" s="119">
        <f>'PRC AG LF Monthly'!A14</f>
        <v>10</v>
      </c>
      <c r="B13" s="119" t="str">
        <f>'PRC AG LF Monthly'!B14</f>
        <v xml:space="preserve">†Ö¸üÖêµÖ ×¾Ö³ÖÖÖ </v>
      </c>
      <c r="C13" s="182">
        <f>'PRC AG LF Monthly'!C14</f>
        <v>85</v>
      </c>
      <c r="D13" s="182">
        <f>'PRC AG LF Monthly'!D14</f>
        <v>0</v>
      </c>
      <c r="E13" s="182">
        <f>'PRC AG LF Monthly'!E14</f>
        <v>85</v>
      </c>
      <c r="F13" s="182">
        <f t="shared" si="0"/>
        <v>0</v>
      </c>
      <c r="G13" s="182">
        <f>'PRC AG LF Monthly'!K14</f>
        <v>0</v>
      </c>
      <c r="H13" s="182">
        <f>'PRC AG LF Monthly'!V14</f>
        <v>0</v>
      </c>
      <c r="I13" s="182">
        <f t="shared" si="1"/>
        <v>0</v>
      </c>
      <c r="J13" s="182">
        <f>'PRC AG LF Monthly'!AB14</f>
        <v>0</v>
      </c>
      <c r="K13" s="182">
        <f>'PRC AG LF Monthly'!AM14</f>
        <v>0</v>
      </c>
      <c r="L13" s="182">
        <f>'PRC AG LF Monthly'!AN14</f>
        <v>85</v>
      </c>
      <c r="M13" s="182">
        <f t="shared" si="2"/>
        <v>0</v>
      </c>
      <c r="N13" s="119"/>
    </row>
    <row r="14" spans="1:40">
      <c r="A14" s="119">
        <f>'PRC AG LF Monthly'!A15</f>
        <v>11</v>
      </c>
      <c r="B14" s="119" t="str">
        <f>'PRC AG LF Monthly'!B15</f>
        <v>´Ö×Æü»ÖÖ ²ÖÖ.ú.</v>
      </c>
      <c r="C14" s="182">
        <f>'PRC AG LF Monthly'!C15</f>
        <v>29</v>
      </c>
      <c r="D14" s="182">
        <f>'PRC AG LF Monthly'!D15</f>
        <v>9</v>
      </c>
      <c r="E14" s="182">
        <f>'PRC AG LF Monthly'!E15</f>
        <v>38</v>
      </c>
      <c r="F14" s="182">
        <f t="shared" si="0"/>
        <v>0</v>
      </c>
      <c r="G14" s="182">
        <f>'PRC AG LF Monthly'!K15</f>
        <v>0</v>
      </c>
      <c r="H14" s="182">
        <f>'PRC AG LF Monthly'!V15</f>
        <v>0</v>
      </c>
      <c r="I14" s="182">
        <f t="shared" si="1"/>
        <v>0</v>
      </c>
      <c r="J14" s="182">
        <f>'PRC AG LF Monthly'!AB15</f>
        <v>0</v>
      </c>
      <c r="K14" s="182">
        <f>'PRC AG LF Monthly'!AM15</f>
        <v>0</v>
      </c>
      <c r="L14" s="182">
        <f>'PRC AG LF Monthly'!AN15</f>
        <v>38</v>
      </c>
      <c r="M14" s="182">
        <f t="shared" si="2"/>
        <v>0</v>
      </c>
      <c r="N14" s="119"/>
    </row>
    <row r="15" spans="1:40">
      <c r="A15" s="119">
        <f>'PRC AG LF Monthly'!A16</f>
        <v>12</v>
      </c>
      <c r="B15" s="119" t="str">
        <f>'PRC AG LF Monthly'!B16</f>
        <v>ÖÏÖ.¯ÖÖ.¯Öã</v>
      </c>
      <c r="C15" s="182">
        <f>'PRC AG LF Monthly'!C16</f>
        <v>79</v>
      </c>
      <c r="D15" s="182">
        <f>'PRC AG LF Monthly'!D16</f>
        <v>15</v>
      </c>
      <c r="E15" s="182">
        <f>'PRC AG LF Monthly'!E16</f>
        <v>94</v>
      </c>
      <c r="F15" s="182">
        <f t="shared" si="0"/>
        <v>0</v>
      </c>
      <c r="G15" s="182">
        <f>'PRC AG LF Monthly'!K16</f>
        <v>0</v>
      </c>
      <c r="H15" s="182">
        <f>'PRC AG LF Monthly'!V16</f>
        <v>0</v>
      </c>
      <c r="I15" s="182">
        <f t="shared" si="1"/>
        <v>0</v>
      </c>
      <c r="J15" s="182">
        <f>'PRC AG LF Monthly'!AB16</f>
        <v>0</v>
      </c>
      <c r="K15" s="182">
        <f>'PRC AG LF Monthly'!AM16</f>
        <v>0</v>
      </c>
      <c r="L15" s="182">
        <f>'PRC AG LF Monthly'!AN16</f>
        <v>94</v>
      </c>
      <c r="M15" s="182">
        <f t="shared" si="2"/>
        <v>0</v>
      </c>
      <c r="N15" s="119"/>
    </row>
    <row r="16" spans="1:40">
      <c r="A16" s="119"/>
      <c r="B16" s="121" t="s">
        <v>324</v>
      </c>
      <c r="C16" s="184">
        <f>'PRC AG LF Monthly'!C17</f>
        <v>1057</v>
      </c>
      <c r="D16" s="184">
        <f>'PRC AG LF Monthly'!D17</f>
        <v>112</v>
      </c>
      <c r="E16" s="184">
        <f>'PRC AG LF Monthly'!E17</f>
        <v>1169</v>
      </c>
      <c r="F16" s="184">
        <f t="shared" si="0"/>
        <v>0</v>
      </c>
      <c r="G16" s="184">
        <f>'PRC AG LF Monthly'!K17</f>
        <v>0</v>
      </c>
      <c r="H16" s="184">
        <f>'PRC AG LF Monthly'!V17</f>
        <v>0</v>
      </c>
      <c r="I16" s="184">
        <f t="shared" si="1"/>
        <v>0</v>
      </c>
      <c r="J16" s="184">
        <f>'PRC AG LF Monthly'!AB17</f>
        <v>0</v>
      </c>
      <c r="K16" s="184">
        <f>'PRC AG LF Monthly'!AM17</f>
        <v>0</v>
      </c>
      <c r="L16" s="184">
        <f>'PRC AG LF Monthly'!AN17</f>
        <v>1169</v>
      </c>
      <c r="M16" s="184">
        <f t="shared" si="2"/>
        <v>0</v>
      </c>
      <c r="N16" s="119"/>
    </row>
    <row r="17" spans="1:40">
      <c r="A17" s="119">
        <f>'PRC AG LF Monthly'!A26</f>
        <v>1</v>
      </c>
      <c r="B17" s="119" t="str">
        <f>'PRC AG LF Monthly'!B26</f>
        <v xml:space="preserve">²Öß›ü </v>
      </c>
      <c r="C17" s="182">
        <f>'PRC AG LF Monthly'!C26</f>
        <v>71</v>
      </c>
      <c r="D17" s="182">
        <f>'PRC AG LF Monthly'!D26</f>
        <v>7</v>
      </c>
      <c r="E17" s="182">
        <f>'PRC AG LF Monthly'!E26</f>
        <v>78</v>
      </c>
      <c r="F17" s="182">
        <f>SUM(H17-G17)</f>
        <v>0</v>
      </c>
      <c r="G17" s="182">
        <f>'PRC AG LF Monthly'!K26</f>
        <v>0</v>
      </c>
      <c r="H17" s="182">
        <f>'PRC AG LF Monthly'!V26</f>
        <v>0</v>
      </c>
      <c r="I17" s="182">
        <f>SUM(K17-J17)</f>
        <v>0</v>
      </c>
      <c r="J17" s="182">
        <f>'PRC AG LF Monthly'!AB18</f>
        <v>0</v>
      </c>
      <c r="K17" s="182">
        <f>'PRC AG LF Monthly'!AM26</f>
        <v>0</v>
      </c>
      <c r="L17" s="182">
        <f>'PRC AG LF Monthly'!AN26</f>
        <v>78</v>
      </c>
      <c r="M17" s="182">
        <f t="shared" si="2"/>
        <v>0</v>
      </c>
      <c r="N17" s="119"/>
    </row>
    <row r="18" spans="1:40">
      <c r="A18" s="119">
        <f>'PRC AG LF Monthly'!A27</f>
        <v>2</v>
      </c>
      <c r="B18" s="119" t="str">
        <f>'PRC AG LF Monthly'!B27</f>
        <v xml:space="preserve">†Ó²ÖÖ•ÖÖêÖÖ‡Ô </v>
      </c>
      <c r="C18" s="182">
        <f>'PRC AG LF Monthly'!C27</f>
        <v>68</v>
      </c>
      <c r="D18" s="182">
        <f>'PRC AG LF Monthly'!D27</f>
        <v>5</v>
      </c>
      <c r="E18" s="182">
        <f>'PRC AG LF Monthly'!E27</f>
        <v>73</v>
      </c>
      <c r="F18" s="182">
        <f t="shared" si="0"/>
        <v>0</v>
      </c>
      <c r="G18" s="182">
        <f>'PRC AG LF Monthly'!K27</f>
        <v>0</v>
      </c>
      <c r="H18" s="182">
        <f>'PRC AG LF Monthly'!V27</f>
        <v>0</v>
      </c>
      <c r="I18" s="182">
        <f t="shared" si="1"/>
        <v>0</v>
      </c>
      <c r="J18" s="182">
        <f>'PRC AG LF Monthly'!AB19</f>
        <v>0</v>
      </c>
      <c r="K18" s="182">
        <f>'PRC AG LF Monthly'!AM27</f>
        <v>0</v>
      </c>
      <c r="L18" s="182">
        <f>'PRC AG LF Monthly'!AN27</f>
        <v>73</v>
      </c>
      <c r="M18" s="182">
        <f t="shared" si="2"/>
        <v>0</v>
      </c>
      <c r="N18" s="119"/>
    </row>
    <row r="19" spans="1:40">
      <c r="A19" s="119">
        <f>'PRC AG LF Monthly'!A28</f>
        <v>3</v>
      </c>
      <c r="B19" s="119" t="str">
        <f>'PRC AG LF Monthly'!B28</f>
        <v xml:space="preserve">†ÖÂ™üß </v>
      </c>
      <c r="C19" s="182">
        <f>'PRC AG LF Monthly'!C28</f>
        <v>53</v>
      </c>
      <c r="D19" s="182">
        <f>'PRC AG LF Monthly'!D28</f>
        <v>3</v>
      </c>
      <c r="E19" s="182">
        <f>'PRC AG LF Monthly'!E28</f>
        <v>56</v>
      </c>
      <c r="F19" s="182">
        <f t="shared" si="0"/>
        <v>0</v>
      </c>
      <c r="G19" s="182">
        <f>'PRC AG LF Monthly'!K28</f>
        <v>0</v>
      </c>
      <c r="H19" s="182">
        <f>'PRC AG LF Monthly'!V28</f>
        <v>0</v>
      </c>
      <c r="I19" s="182">
        <f t="shared" si="1"/>
        <v>0</v>
      </c>
      <c r="J19" s="182">
        <f>'PRC AG LF Monthly'!AB20</f>
        <v>0</v>
      </c>
      <c r="K19" s="182">
        <f>'PRC AG LF Monthly'!AM28</f>
        <v>0</v>
      </c>
      <c r="L19" s="182">
        <f>'PRC AG LF Monthly'!AN28</f>
        <v>56</v>
      </c>
      <c r="M19" s="182">
        <f t="shared" si="2"/>
        <v>0</v>
      </c>
      <c r="N19" s="119"/>
    </row>
    <row r="20" spans="1:40">
      <c r="A20" s="119">
        <f>'PRC AG LF Monthly'!A29</f>
        <v>4</v>
      </c>
      <c r="B20" s="119" t="str">
        <f>'PRC AG LF Monthly'!B29</f>
        <v xml:space="preserve">Öê¾Ö¸üÖ‡Ô </v>
      </c>
      <c r="C20" s="182">
        <f>'PRC AG LF Monthly'!C29</f>
        <v>88</v>
      </c>
      <c r="D20" s="182">
        <f>'PRC AG LF Monthly'!D29</f>
        <v>2</v>
      </c>
      <c r="E20" s="182">
        <f>'PRC AG LF Monthly'!E29</f>
        <v>90</v>
      </c>
      <c r="F20" s="182">
        <f t="shared" si="0"/>
        <v>0</v>
      </c>
      <c r="G20" s="182">
        <f>'PRC AG LF Monthly'!K29</f>
        <v>0</v>
      </c>
      <c r="H20" s="182">
        <f>'PRC AG LF Monthly'!V29</f>
        <v>0</v>
      </c>
      <c r="I20" s="182">
        <f t="shared" si="1"/>
        <v>0</v>
      </c>
      <c r="J20" s="182">
        <f>'PRC AG LF Monthly'!AB21</f>
        <v>0</v>
      </c>
      <c r="K20" s="182">
        <f>'PRC AG LF Monthly'!AM29</f>
        <v>0</v>
      </c>
      <c r="L20" s="182">
        <f>'PRC AG LF Monthly'!AN29</f>
        <v>90</v>
      </c>
      <c r="M20" s="182">
        <f t="shared" si="2"/>
        <v>0</v>
      </c>
      <c r="N20" s="119"/>
    </row>
    <row r="21" spans="1:40">
      <c r="A21" s="119">
        <f>'PRC AG LF Monthly'!A30</f>
        <v>5</v>
      </c>
      <c r="B21" s="119" t="str">
        <f>'PRC AG LF Monthly'!B30</f>
        <v xml:space="preserve">êú•Ö </v>
      </c>
      <c r="C21" s="182">
        <f>'PRC AG LF Monthly'!C30</f>
        <v>75</v>
      </c>
      <c r="D21" s="182">
        <f>'PRC AG LF Monthly'!D30</f>
        <v>6</v>
      </c>
      <c r="E21" s="182">
        <f>'PRC AG LF Monthly'!E30</f>
        <v>81</v>
      </c>
      <c r="F21" s="182">
        <f t="shared" si="0"/>
        <v>0</v>
      </c>
      <c r="G21" s="182">
        <f>'PRC AG LF Monthly'!K30</f>
        <v>0</v>
      </c>
      <c r="H21" s="182">
        <f>'PRC AG LF Monthly'!V30</f>
        <v>0</v>
      </c>
      <c r="I21" s="182">
        <f t="shared" si="1"/>
        <v>0</v>
      </c>
      <c r="J21" s="182">
        <f>'PRC AG LF Monthly'!AB22</f>
        <v>0</v>
      </c>
      <c r="K21" s="182">
        <f>'PRC AG LF Monthly'!AM30</f>
        <v>0</v>
      </c>
      <c r="L21" s="182">
        <f>'PRC AG LF Monthly'!AN30</f>
        <v>81</v>
      </c>
      <c r="M21" s="182">
        <f t="shared" si="2"/>
        <v>0</v>
      </c>
      <c r="N21" s="119"/>
    </row>
    <row r="22" spans="1:40">
      <c r="A22" s="119">
        <f>'PRC AG LF Monthly'!A31</f>
        <v>6</v>
      </c>
      <c r="B22" s="119" t="str">
        <f>'PRC AG LF Monthly'!B31</f>
        <v xml:space="preserve">´ÖÖ•Ö»ÖÖÖÓ¾Ö </v>
      </c>
      <c r="C22" s="182">
        <f>'PRC AG LF Monthly'!C31</f>
        <v>107</v>
      </c>
      <c r="D22" s="182">
        <f>'PRC AG LF Monthly'!D31</f>
        <v>5</v>
      </c>
      <c r="E22" s="182">
        <f>'PRC AG LF Monthly'!E31</f>
        <v>112</v>
      </c>
      <c r="F22" s="182">
        <f t="shared" si="0"/>
        <v>0</v>
      </c>
      <c r="G22" s="182">
        <f>'PRC AG LF Monthly'!K31</f>
        <v>0</v>
      </c>
      <c r="H22" s="182">
        <f>'PRC AG LF Monthly'!V31</f>
        <v>0</v>
      </c>
      <c r="I22" s="182">
        <f t="shared" si="1"/>
        <v>0</v>
      </c>
      <c r="J22" s="182">
        <f>'PRC AG LF Monthly'!AB23</f>
        <v>0</v>
      </c>
      <c r="K22" s="182">
        <f>'PRC AG LF Monthly'!AM31</f>
        <v>0</v>
      </c>
      <c r="L22" s="182">
        <f>'PRC AG LF Monthly'!AN31</f>
        <v>112</v>
      </c>
      <c r="M22" s="182">
        <f t="shared" si="2"/>
        <v>0</v>
      </c>
      <c r="N22" s="119"/>
    </row>
    <row r="23" spans="1:40">
      <c r="A23" s="119">
        <f>'PRC AG LF Monthly'!A32</f>
        <v>7</v>
      </c>
      <c r="B23" s="119" t="str">
        <f>'PRC AG LF Monthly'!B32</f>
        <v xml:space="preserve">¯ÖÖ™üÖê¤üÖ </v>
      </c>
      <c r="C23" s="182">
        <f>'PRC AG LF Monthly'!C32</f>
        <v>66</v>
      </c>
      <c r="D23" s="182">
        <f>'PRC AG LF Monthly'!D32</f>
        <v>2</v>
      </c>
      <c r="E23" s="182">
        <f>'PRC AG LF Monthly'!E32</f>
        <v>68</v>
      </c>
      <c r="F23" s="182">
        <f>'PRC AG LF Monthly'!F32</f>
        <v>0</v>
      </c>
      <c r="G23" s="182">
        <f>'PRC AG LF Monthly'!K32</f>
        <v>0</v>
      </c>
      <c r="H23" s="182">
        <f>'PRC AG LF Monthly'!V32</f>
        <v>0</v>
      </c>
      <c r="I23" s="182">
        <f>'PRC AG LF Monthly'!I32</f>
        <v>0</v>
      </c>
      <c r="J23" s="182">
        <f>'PRC AG LF Monthly'!J32</f>
        <v>0</v>
      </c>
      <c r="K23" s="182">
        <f>'PRC AG LF Monthly'!AM32</f>
        <v>0</v>
      </c>
      <c r="L23" s="182">
        <f>'PRC AG LF Monthly'!AN32</f>
        <v>68</v>
      </c>
      <c r="M23" s="182">
        <f t="shared" si="2"/>
        <v>0</v>
      </c>
      <c r="N23" s="119"/>
    </row>
    <row r="24" spans="1:40">
      <c r="A24" s="119">
        <f>'PRC AG LF Monthly'!A33</f>
        <v>8</v>
      </c>
      <c r="B24" s="119" t="str">
        <f>'PRC AG LF Monthly'!B33</f>
        <v xml:space="preserve">¯Ö¸üôûß </v>
      </c>
      <c r="C24" s="182">
        <f>'PRC AG LF Monthly'!C33</f>
        <v>21</v>
      </c>
      <c r="D24" s="182">
        <f>'PRC AG LF Monthly'!D33</f>
        <v>3</v>
      </c>
      <c r="E24" s="182">
        <f>'PRC AG LF Monthly'!E33</f>
        <v>24</v>
      </c>
      <c r="F24" s="182">
        <f>'PRC AG LF Monthly'!F33</f>
        <v>0</v>
      </c>
      <c r="G24" s="182">
        <f>'PRC AG LF Monthly'!K33</f>
        <v>0</v>
      </c>
      <c r="H24" s="182">
        <f>'PRC AG LF Monthly'!V33</f>
        <v>0</v>
      </c>
      <c r="I24" s="182">
        <f>'PRC AG LF Monthly'!I33</f>
        <v>0</v>
      </c>
      <c r="J24" s="182">
        <f>'PRC AG LF Monthly'!J33</f>
        <v>0</v>
      </c>
      <c r="K24" s="182">
        <f>'PRC AG LF Monthly'!AM33</f>
        <v>0</v>
      </c>
      <c r="L24" s="182">
        <f>'PRC AG LF Monthly'!AN33</f>
        <v>24</v>
      </c>
      <c r="M24" s="182">
        <f t="shared" si="2"/>
        <v>0</v>
      </c>
      <c r="N24" s="119"/>
    </row>
    <row r="25" spans="1:40">
      <c r="A25" s="119">
        <f>'PRC AG LF Monthly'!A34</f>
        <v>9</v>
      </c>
      <c r="B25" s="119" t="str">
        <f>'PRC AG LF Monthly'!B34</f>
        <v xml:space="preserve">¬ÖÖ¹ý¸ü </v>
      </c>
      <c r="C25" s="182">
        <f>'PRC AG LF Monthly'!C34</f>
        <v>25</v>
      </c>
      <c r="D25" s="182">
        <f>'PRC AG LF Monthly'!D34</f>
        <v>1</v>
      </c>
      <c r="E25" s="182">
        <f>'PRC AG LF Monthly'!E34</f>
        <v>26</v>
      </c>
      <c r="F25" s="182">
        <f t="shared" si="0"/>
        <v>0</v>
      </c>
      <c r="G25" s="182">
        <f>'PRC AG LF Monthly'!K34</f>
        <v>0</v>
      </c>
      <c r="H25" s="182">
        <f>'PRC AG LF Monthly'!V34</f>
        <v>0</v>
      </c>
      <c r="I25" s="182">
        <f t="shared" si="1"/>
        <v>0</v>
      </c>
      <c r="J25" s="182">
        <f>'PRC AG LF Monthly'!AB26</f>
        <v>0</v>
      </c>
      <c r="K25" s="182">
        <f>'PRC AG LF Monthly'!AM34</f>
        <v>0</v>
      </c>
      <c r="L25" s="182">
        <f>'PRC AG LF Monthly'!AN34</f>
        <v>26</v>
      </c>
      <c r="M25" s="182">
        <f t="shared" si="2"/>
        <v>0</v>
      </c>
      <c r="N25" s="119"/>
    </row>
    <row r="26" spans="1:40">
      <c r="A26" s="119">
        <f>'PRC AG LF Monthly'!A35</f>
        <v>10</v>
      </c>
      <c r="B26" s="119" t="str">
        <f>'PRC AG LF Monthly'!B35</f>
        <v xml:space="preserve">¾Ö›ü¾ÖÖß </v>
      </c>
      <c r="C26" s="182">
        <f>'PRC AG LF Monthly'!C35</f>
        <v>17</v>
      </c>
      <c r="D26" s="182">
        <f>'PRC AG LF Monthly'!D35</f>
        <v>1</v>
      </c>
      <c r="E26" s="182">
        <f>'PRC AG LF Monthly'!E35</f>
        <v>18</v>
      </c>
      <c r="F26" s="182">
        <f t="shared" si="0"/>
        <v>0</v>
      </c>
      <c r="G26" s="182">
        <f>'PRC AG LF Monthly'!K35</f>
        <v>0</v>
      </c>
      <c r="H26" s="182">
        <f>'PRC AG LF Monthly'!V35</f>
        <v>0</v>
      </c>
      <c r="I26" s="182">
        <f t="shared" si="1"/>
        <v>0</v>
      </c>
      <c r="J26" s="182">
        <f>'PRC AG LF Monthly'!AB27</f>
        <v>0</v>
      </c>
      <c r="K26" s="182">
        <f>'PRC AG LF Monthly'!AM35</f>
        <v>0</v>
      </c>
      <c r="L26" s="182">
        <f>'PRC AG LF Monthly'!AN35</f>
        <v>18</v>
      </c>
      <c r="M26" s="182">
        <f t="shared" si="2"/>
        <v>0</v>
      </c>
      <c r="N26" s="119"/>
    </row>
    <row r="27" spans="1:40">
      <c r="A27" s="119">
        <f>'PRC AG LF Monthly'!A36</f>
        <v>11</v>
      </c>
      <c r="B27" s="119" t="str">
        <f>'PRC AG LF Monthly'!B36</f>
        <v>×¿Ö¹ý¸ü (úÖ.)</v>
      </c>
      <c r="C27" s="182">
        <f>'PRC AG LF Monthly'!C36</f>
        <v>17</v>
      </c>
      <c r="D27" s="182">
        <f>'PRC AG LF Monthly'!D36</f>
        <v>4</v>
      </c>
      <c r="E27" s="182">
        <f>'PRC AG LF Monthly'!E36</f>
        <v>21</v>
      </c>
      <c r="F27" s="182">
        <f t="shared" si="0"/>
        <v>0</v>
      </c>
      <c r="G27" s="182">
        <f>'PRC AG LF Monthly'!K36</f>
        <v>0</v>
      </c>
      <c r="H27" s="182">
        <f>'PRC AG LF Monthly'!V36</f>
        <v>0</v>
      </c>
      <c r="I27" s="182">
        <f t="shared" si="1"/>
        <v>0</v>
      </c>
      <c r="J27" s="182">
        <f>'PRC AG LF Monthly'!AB28</f>
        <v>0</v>
      </c>
      <c r="K27" s="182">
        <f>'PRC AG LF Monthly'!AM36</f>
        <v>0</v>
      </c>
      <c r="L27" s="182">
        <f>'PRC AG LF Monthly'!AN36</f>
        <v>21</v>
      </c>
      <c r="M27" s="182">
        <f t="shared" si="2"/>
        <v>0</v>
      </c>
      <c r="N27" s="119"/>
    </row>
    <row r="28" spans="1:40">
      <c r="A28" s="119"/>
      <c r="B28" s="121" t="s">
        <v>323</v>
      </c>
      <c r="C28" s="184">
        <f>'PRC AG LF Monthly'!C37</f>
        <v>608</v>
      </c>
      <c r="D28" s="184">
        <f>'PRC AG LF Monthly'!D37</f>
        <v>39</v>
      </c>
      <c r="E28" s="184">
        <f>'PRC AG LF Monthly'!E37</f>
        <v>647</v>
      </c>
      <c r="F28" s="184">
        <f t="shared" si="0"/>
        <v>0</v>
      </c>
      <c r="G28" s="185">
        <f>'PRC AG LF Monthly'!K37</f>
        <v>0</v>
      </c>
      <c r="H28" s="185">
        <f>'PRC AG LF Monthly'!V37</f>
        <v>0</v>
      </c>
      <c r="I28" s="184">
        <f t="shared" si="1"/>
        <v>0</v>
      </c>
      <c r="J28" s="184">
        <f>'PRC AG LF Monthly'!AB29</f>
        <v>0</v>
      </c>
      <c r="K28" s="184">
        <f>'PRC AG LF Monthly'!AM37</f>
        <v>0</v>
      </c>
      <c r="L28" s="184">
        <f>'PRC AG LF Monthly'!AN37</f>
        <v>647</v>
      </c>
      <c r="M28" s="185">
        <f t="shared" si="2"/>
        <v>0</v>
      </c>
      <c r="N28" s="119"/>
    </row>
    <row r="29" spans="1:40">
      <c r="A29" s="119"/>
      <c r="B29" s="120" t="s">
        <v>322</v>
      </c>
      <c r="C29" s="121">
        <f>'PRC AG LF Monthly'!C46</f>
        <v>1665</v>
      </c>
      <c r="D29" s="121">
        <f>'PRC AG LF Monthly'!D46</f>
        <v>151</v>
      </c>
      <c r="E29" s="121">
        <f>'PRC AG LF Monthly'!E46</f>
        <v>1816</v>
      </c>
      <c r="F29" s="121">
        <f t="shared" si="0"/>
        <v>0</v>
      </c>
      <c r="G29" s="121">
        <f>'PRC AG LF Monthly'!K46</f>
        <v>0</v>
      </c>
      <c r="H29" s="182">
        <f>'PRC AG LF Monthly'!V46</f>
        <v>0</v>
      </c>
      <c r="I29" s="121">
        <f t="shared" si="1"/>
        <v>0</v>
      </c>
      <c r="J29" s="121">
        <f>'PRC AG LF Monthly'!AB30</f>
        <v>0</v>
      </c>
      <c r="K29" s="121">
        <f>'PRC AG LF Monthly'!AM46</f>
        <v>0</v>
      </c>
      <c r="L29" s="121">
        <f>'PRC AG LF Monthly'!AN46</f>
        <v>1816</v>
      </c>
      <c r="M29" s="121">
        <f t="shared" si="2"/>
        <v>0</v>
      </c>
      <c r="N29" s="119"/>
    </row>
    <row r="32" spans="1:40" ht="16.5">
      <c r="A32" s="168" t="s">
        <v>350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14" ht="93.75">
      <c r="A33" s="131" t="s">
        <v>0</v>
      </c>
      <c r="B33" s="131" t="s">
        <v>315</v>
      </c>
      <c r="C33" s="131" t="str">
        <f>C2</f>
        <v>×¤ü­ÖÖÓú 01 ‹×¯ÖÏ»Ö 2016 ¸üÖê•Öß ¯ÖÏ»ÖÓ×²ÖŸÖ ¯Ö×¸ü“”êû¤ü (2013-14)</v>
      </c>
      <c r="D33" s="131" t="str">
        <f>D2</f>
        <v>­Ö¾Öß­Ö †Ö»Öê»Öê ¯Ö×¸ü“”êû¤ü</v>
      </c>
      <c r="E33" s="131" t="str">
        <f>E2</f>
        <v>‹ãúÖ ¯ÖÏ»ÖÓ×²ÖŸÖ ¯Ö×¸ü“”êû¤ü</v>
      </c>
      <c r="F33" s="131" t="s">
        <v>320</v>
      </c>
      <c r="G33" s="131" t="s">
        <v>316</v>
      </c>
      <c r="H33" s="131" t="s">
        <v>318</v>
      </c>
      <c r="I33" s="131" t="s">
        <v>319</v>
      </c>
      <c r="J33" s="131" t="s">
        <v>317</v>
      </c>
      <c r="K33" s="131" t="s">
        <v>321</v>
      </c>
      <c r="L33" s="131" t="str">
        <f>L2</f>
        <v>´ÖÖÆêü ´ÖÖ“ÖÔü üü 2017 †Öê¸ü ¯ÖÏ»ÖÓ×²ÖŸÖ ¯Ö×¸ü“”êû¤ü</v>
      </c>
      <c r="M33" s="131" t="s">
        <v>62</v>
      </c>
      <c r="N33" s="131" t="s">
        <v>37</v>
      </c>
    </row>
    <row r="34" spans="1:14" ht="18.75">
      <c r="A34" s="131">
        <v>1</v>
      </c>
      <c r="B34" s="131">
        <v>2</v>
      </c>
      <c r="C34" s="131">
        <v>3</v>
      </c>
      <c r="D34" s="131">
        <v>4</v>
      </c>
      <c r="E34" s="131">
        <v>5</v>
      </c>
      <c r="F34" s="131">
        <v>6</v>
      </c>
      <c r="G34" s="131">
        <v>7</v>
      </c>
      <c r="H34" s="131">
        <v>8</v>
      </c>
      <c r="I34" s="131">
        <v>9</v>
      </c>
      <c r="J34" s="131">
        <v>10</v>
      </c>
      <c r="K34" s="131">
        <v>11</v>
      </c>
      <c r="L34" s="131">
        <v>12</v>
      </c>
      <c r="M34" s="115">
        <v>13</v>
      </c>
      <c r="N34" s="118">
        <v>14</v>
      </c>
    </row>
    <row r="35" spans="1:14">
      <c r="A35" s="119">
        <f>'PRC AG LF Monthly'!A53</f>
        <v>1</v>
      </c>
      <c r="B35" s="119" t="str">
        <f>'PRC AG LF Monthly'!B53</f>
        <v xml:space="preserve">ÃÖÖ´ÖÖ­µÖ ¯ÖÏ¿ÖÖÃÖ­Ö </v>
      </c>
      <c r="C35" s="182">
        <f>'PRC AG LF Monthly'!C53</f>
        <v>10</v>
      </c>
      <c r="D35" s="182">
        <f>'PRC AG LF Monthly'!D53</f>
        <v>0</v>
      </c>
      <c r="E35" s="182">
        <f>'PRC AG LF Monthly'!E53</f>
        <v>10</v>
      </c>
      <c r="F35" s="182">
        <f>SUM(H35-G35)</f>
        <v>0</v>
      </c>
      <c r="G35" s="182">
        <f>'PRC AG LF Monthly'!K53</f>
        <v>0</v>
      </c>
      <c r="H35" s="182">
        <f>'PRC AG LF Monthly'!V36</f>
        <v>0</v>
      </c>
      <c r="I35" s="182">
        <f>SUM(K35-J35)</f>
        <v>0</v>
      </c>
      <c r="J35" s="182">
        <f>'PRC AG LF Monthly'!AB36</f>
        <v>0</v>
      </c>
      <c r="K35" s="182">
        <f>'PRC AG LF Monthly'!AM53</f>
        <v>0</v>
      </c>
      <c r="L35" s="182">
        <f>'PRC AG LF Monthly'!AN53</f>
        <v>10</v>
      </c>
      <c r="M35" s="182">
        <f>SUM(K35*100/L35)</f>
        <v>0</v>
      </c>
      <c r="N35" s="119"/>
    </row>
    <row r="36" spans="1:14">
      <c r="A36" s="119">
        <f>'PRC AG LF Monthly'!A54</f>
        <v>2</v>
      </c>
      <c r="B36" s="119" t="str">
        <f>'PRC AG LF Monthly'!B54</f>
        <v xml:space="preserve">×¾Ö¢Ö ×¾Ö³ÖÖÖ </v>
      </c>
      <c r="C36" s="182">
        <f>'PRC AG LF Monthly'!C54</f>
        <v>16</v>
      </c>
      <c r="D36" s="182">
        <f>'PRC AG LF Monthly'!D54</f>
        <v>0</v>
      </c>
      <c r="E36" s="182">
        <f>'PRC AG LF Monthly'!E54</f>
        <v>16</v>
      </c>
      <c r="F36" s="182">
        <f t="shared" ref="F36:F47" si="3">SUM(H36-G36)</f>
        <v>0</v>
      </c>
      <c r="G36" s="182">
        <f>'PRC AG LF Monthly'!K54</f>
        <v>0</v>
      </c>
      <c r="H36" s="182">
        <f>'PRC AG LF Monthly'!V37</f>
        <v>0</v>
      </c>
      <c r="I36" s="182">
        <f t="shared" ref="I36:I47" si="4">SUM(K36-J36)</f>
        <v>0</v>
      </c>
      <c r="J36" s="182">
        <f>'PRC AG LF Monthly'!AB37</f>
        <v>0</v>
      </c>
      <c r="K36" s="182">
        <f>'PRC AG LF Monthly'!AM54</f>
        <v>0</v>
      </c>
      <c r="L36" s="182">
        <f>'PRC AG LF Monthly'!AN54</f>
        <v>16</v>
      </c>
      <c r="M36" s="182">
        <f t="shared" ref="M36:M47" si="5">SUM(K36*100/L36)</f>
        <v>0</v>
      </c>
      <c r="N36" s="119"/>
    </row>
    <row r="37" spans="1:14">
      <c r="A37" s="119">
        <f>'PRC AG LF Monthly'!A55</f>
        <v>3</v>
      </c>
      <c r="B37" s="119" t="str">
        <f>'PRC AG LF Monthly'!B55</f>
        <v xml:space="preserve">»Ö‘Öã ¯ÖÖ™ü²ÖÓ¬ÖÖ¸êü </v>
      </c>
      <c r="C37" s="182">
        <f>'PRC AG LF Monthly'!C55</f>
        <v>12</v>
      </c>
      <c r="D37" s="182">
        <f>'PRC AG LF Monthly'!D55</f>
        <v>0</v>
      </c>
      <c r="E37" s="182">
        <f>'PRC AG LF Monthly'!E55</f>
        <v>12</v>
      </c>
      <c r="F37" s="182">
        <f t="shared" si="3"/>
        <v>0</v>
      </c>
      <c r="G37" s="182">
        <f>'PRC AG LF Monthly'!K55</f>
        <v>0</v>
      </c>
      <c r="H37" s="182">
        <f>'PRC AG LF Monthly'!V38</f>
        <v>0</v>
      </c>
      <c r="I37" s="182">
        <f t="shared" si="4"/>
        <v>0</v>
      </c>
      <c r="J37" s="182">
        <f>'PRC AG LF Monthly'!AB38</f>
        <v>0</v>
      </c>
      <c r="K37" s="182">
        <f>'PRC AG LF Monthly'!AM55</f>
        <v>0</v>
      </c>
      <c r="L37" s="182">
        <f>'PRC AG LF Monthly'!AN55</f>
        <v>12</v>
      </c>
      <c r="M37" s="182">
        <f t="shared" si="5"/>
        <v>0</v>
      </c>
      <c r="N37" s="119"/>
    </row>
    <row r="38" spans="1:14">
      <c r="A38" s="119">
        <f>'PRC AG LF Monthly'!A56</f>
        <v>4</v>
      </c>
      <c r="B38" s="119" t="str">
        <f>'PRC AG LF Monthly'!B56</f>
        <v>²ÖÖÓ¬ÖúÖ´Ö Îú.1</v>
      </c>
      <c r="C38" s="182">
        <f>'PRC AG LF Monthly'!C56</f>
        <v>18</v>
      </c>
      <c r="D38" s="182">
        <f>'PRC AG LF Monthly'!D56</f>
        <v>0</v>
      </c>
      <c r="E38" s="182">
        <f>'PRC AG LF Monthly'!E56</f>
        <v>18</v>
      </c>
      <c r="F38" s="182">
        <f t="shared" si="3"/>
        <v>0</v>
      </c>
      <c r="G38" s="182">
        <f>'PRC AG LF Monthly'!K56</f>
        <v>0</v>
      </c>
      <c r="H38" s="182">
        <f>'PRC AG LF Monthly'!V39</f>
        <v>0</v>
      </c>
      <c r="I38" s="182">
        <f t="shared" si="4"/>
        <v>0</v>
      </c>
      <c r="J38" s="182">
        <f>'PRC AG LF Monthly'!AB39</f>
        <v>0</v>
      </c>
      <c r="K38" s="182">
        <f>'PRC AG LF Monthly'!AM56</f>
        <v>0</v>
      </c>
      <c r="L38" s="182">
        <f>'PRC AG LF Monthly'!AN56</f>
        <v>18</v>
      </c>
      <c r="M38" s="182">
        <f t="shared" si="5"/>
        <v>0</v>
      </c>
      <c r="N38" s="119"/>
    </row>
    <row r="39" spans="1:14">
      <c r="A39" s="119">
        <f>'PRC AG LF Monthly'!A57</f>
        <v>5</v>
      </c>
      <c r="B39" s="119" t="str">
        <f>'PRC AG LF Monthly'!B57</f>
        <v>²ÖÖÓ¬ÖúÖ´Ö Îú.2</v>
      </c>
      <c r="C39" s="182">
        <f>'PRC AG LF Monthly'!C57</f>
        <v>9</v>
      </c>
      <c r="D39" s="182">
        <f>'PRC AG LF Monthly'!D57</f>
        <v>0</v>
      </c>
      <c r="E39" s="182">
        <f>'PRC AG LF Monthly'!E57</f>
        <v>9</v>
      </c>
      <c r="F39" s="182">
        <f t="shared" si="3"/>
        <v>0</v>
      </c>
      <c r="G39" s="182">
        <f>'PRC AG LF Monthly'!K57</f>
        <v>0</v>
      </c>
      <c r="H39" s="182">
        <f>'PRC AG LF Monthly'!V40</f>
        <v>0</v>
      </c>
      <c r="I39" s="182">
        <f t="shared" si="4"/>
        <v>0</v>
      </c>
      <c r="J39" s="182">
        <f>'PRC AG LF Monthly'!AB40</f>
        <v>0</v>
      </c>
      <c r="K39" s="182">
        <f>'PRC AG LF Monthly'!AM57</f>
        <v>0</v>
      </c>
      <c r="L39" s="182">
        <f>'PRC AG LF Monthly'!AN57</f>
        <v>9</v>
      </c>
      <c r="M39" s="182">
        <f t="shared" si="5"/>
        <v>0</v>
      </c>
      <c r="N39" s="119"/>
    </row>
    <row r="40" spans="1:14">
      <c r="A40" s="119">
        <f>'PRC AG LF Monthly'!A58</f>
        <v>6</v>
      </c>
      <c r="B40" s="119" t="str">
        <f>'PRC AG LF Monthly'!B58</f>
        <v xml:space="preserve">×¿ÖÖÖ ×¾Ö³ÖÖÖ </v>
      </c>
      <c r="C40" s="182">
        <f>'PRC AG LF Monthly'!C58</f>
        <v>24</v>
      </c>
      <c r="D40" s="182">
        <f>'PRC AG LF Monthly'!D58</f>
        <v>0</v>
      </c>
      <c r="E40" s="182">
        <f>'PRC AG LF Monthly'!E58</f>
        <v>24</v>
      </c>
      <c r="F40" s="182">
        <f t="shared" si="3"/>
        <v>0</v>
      </c>
      <c r="G40" s="182">
        <f>'PRC AG LF Monthly'!K58</f>
        <v>0</v>
      </c>
      <c r="H40" s="182">
        <f>'PRC AG LF Monthly'!V41</f>
        <v>0</v>
      </c>
      <c r="I40" s="182">
        <f t="shared" si="4"/>
        <v>0</v>
      </c>
      <c r="J40" s="182">
        <f>'PRC AG LF Monthly'!AB41</f>
        <v>0</v>
      </c>
      <c r="K40" s="182">
        <f>'PRC AG LF Monthly'!AM58</f>
        <v>0</v>
      </c>
      <c r="L40" s="182">
        <f>'PRC AG LF Monthly'!AN58</f>
        <v>24</v>
      </c>
      <c r="M40" s="182">
        <f t="shared" si="5"/>
        <v>0</v>
      </c>
      <c r="N40" s="119"/>
    </row>
    <row r="41" spans="1:14">
      <c r="A41" s="119">
        <f>'PRC AG LF Monthly'!A59</f>
        <v>7</v>
      </c>
      <c r="B41" s="119" t="str">
        <f>'PRC AG LF Monthly'!B59</f>
        <v xml:space="preserve">ÃÖ´ÖÖ•Ö ú»µÖÖÖ </v>
      </c>
      <c r="C41" s="182">
        <f>'PRC AG LF Monthly'!C59</f>
        <v>24</v>
      </c>
      <c r="D41" s="182">
        <f>'PRC AG LF Monthly'!D59</f>
        <v>0</v>
      </c>
      <c r="E41" s="182">
        <f>'PRC AG LF Monthly'!E59</f>
        <v>24</v>
      </c>
      <c r="F41" s="182">
        <f t="shared" si="3"/>
        <v>0</v>
      </c>
      <c r="G41" s="182">
        <f>'PRC AG LF Monthly'!K59</f>
        <v>0</v>
      </c>
      <c r="H41" s="182">
        <f>'PRC AG LF Monthly'!V42</f>
        <v>0</v>
      </c>
      <c r="I41" s="182">
        <f t="shared" si="4"/>
        <v>0</v>
      </c>
      <c r="J41" s="182">
        <f>'PRC AG LF Monthly'!AB42</f>
        <v>0</v>
      </c>
      <c r="K41" s="182">
        <f>'PRC AG LF Monthly'!AM59</f>
        <v>0</v>
      </c>
      <c r="L41" s="182">
        <f>'PRC AG LF Monthly'!AN59</f>
        <v>24</v>
      </c>
      <c r="M41" s="182">
        <f t="shared" si="5"/>
        <v>0</v>
      </c>
      <c r="N41" s="119"/>
    </row>
    <row r="42" spans="1:14">
      <c r="A42" s="119">
        <f>'PRC AG LF Monthly'!A60</f>
        <v>8</v>
      </c>
      <c r="B42" s="119" t="str">
        <f>'PRC AG LF Monthly'!B60</f>
        <v xml:space="preserve">¯Ö¿ÖãÃÖÓ¾Ö¬ÖÔ­Ö </v>
      </c>
      <c r="C42" s="182">
        <f>'PRC AG LF Monthly'!C60</f>
        <v>9</v>
      </c>
      <c r="D42" s="182">
        <f>'PRC AG LF Monthly'!D60</f>
        <v>0</v>
      </c>
      <c r="E42" s="182">
        <f>'PRC AG LF Monthly'!E60</f>
        <v>9</v>
      </c>
      <c r="F42" s="182">
        <f t="shared" si="3"/>
        <v>0</v>
      </c>
      <c r="G42" s="182">
        <f>'PRC AG LF Monthly'!K60</f>
        <v>0</v>
      </c>
      <c r="H42" s="182">
        <f>'PRC AG LF Monthly'!V43</f>
        <v>0</v>
      </c>
      <c r="I42" s="182">
        <f t="shared" si="4"/>
        <v>0</v>
      </c>
      <c r="J42" s="182">
        <f>'PRC AG LF Monthly'!AB43</f>
        <v>0</v>
      </c>
      <c r="K42" s="182">
        <f>'PRC AG LF Monthly'!AM60</f>
        <v>0</v>
      </c>
      <c r="L42" s="182">
        <f>'PRC AG LF Monthly'!AN60</f>
        <v>9</v>
      </c>
      <c r="M42" s="182">
        <f t="shared" si="5"/>
        <v>0</v>
      </c>
      <c r="N42" s="119"/>
    </row>
    <row r="43" spans="1:14">
      <c r="A43" s="119">
        <f>'PRC AG LF Monthly'!A61</f>
        <v>9</v>
      </c>
      <c r="B43" s="119" t="str">
        <f>'PRC AG LF Monthly'!B61</f>
        <v>éú×ÂÖ ×¾Ö³ÖÖÖ</v>
      </c>
      <c r="C43" s="182">
        <f>'PRC AG LF Monthly'!C61</f>
        <v>4</v>
      </c>
      <c r="D43" s="182">
        <f>'PRC AG LF Monthly'!D61</f>
        <v>0</v>
      </c>
      <c r="E43" s="182">
        <f>'PRC AG LF Monthly'!E61</f>
        <v>4</v>
      </c>
      <c r="F43" s="182">
        <f>'PRC AG LF Monthly'!F61</f>
        <v>0</v>
      </c>
      <c r="G43" s="182">
        <f>'PRC AG LF Monthly'!K61</f>
        <v>0</v>
      </c>
      <c r="H43" s="182">
        <f>'PRC AG LF Monthly'!H61</f>
        <v>0</v>
      </c>
      <c r="I43" s="182">
        <f>'PRC AG LF Monthly'!I61</f>
        <v>0</v>
      </c>
      <c r="J43" s="182">
        <f>'PRC AG LF Monthly'!J61</f>
        <v>0</v>
      </c>
      <c r="K43" s="182">
        <f>'PRC AG LF Monthly'!AM61</f>
        <v>0</v>
      </c>
      <c r="L43" s="182">
        <f>'PRC AG LF Monthly'!AN61</f>
        <v>4</v>
      </c>
      <c r="M43" s="182">
        <f t="shared" si="5"/>
        <v>0</v>
      </c>
      <c r="N43" s="119"/>
    </row>
    <row r="44" spans="1:14">
      <c r="A44" s="119">
        <f>'PRC AG LF Monthly'!A62</f>
        <v>10</v>
      </c>
      <c r="B44" s="119" t="str">
        <f>'PRC AG LF Monthly'!B62</f>
        <v xml:space="preserve">†Ö¸üÖêµÖ ×¾Ö³ÖÖÖ </v>
      </c>
      <c r="C44" s="182">
        <f>'PRC AG LF Monthly'!C62</f>
        <v>27</v>
      </c>
      <c r="D44" s="182">
        <f>'PRC AG LF Monthly'!D62</f>
        <v>0</v>
      </c>
      <c r="E44" s="182">
        <f>'PRC AG LF Monthly'!E62</f>
        <v>27</v>
      </c>
      <c r="F44" s="182">
        <f>'PRC AG LF Monthly'!F62</f>
        <v>0</v>
      </c>
      <c r="G44" s="182">
        <f>'PRC AG LF Monthly'!K62</f>
        <v>0</v>
      </c>
      <c r="H44" s="182">
        <f>'PRC AG LF Monthly'!H62</f>
        <v>0</v>
      </c>
      <c r="I44" s="182">
        <f>'PRC AG LF Monthly'!I62</f>
        <v>0</v>
      </c>
      <c r="J44" s="182">
        <f>'PRC AG LF Monthly'!J62</f>
        <v>0</v>
      </c>
      <c r="K44" s="182">
        <f>'PRC AG LF Monthly'!AM62</f>
        <v>0</v>
      </c>
      <c r="L44" s="182">
        <f>'PRC AG LF Monthly'!AN62</f>
        <v>27</v>
      </c>
      <c r="M44" s="182">
        <f t="shared" si="5"/>
        <v>0</v>
      </c>
      <c r="N44" s="119"/>
    </row>
    <row r="45" spans="1:14">
      <c r="A45" s="119">
        <f>'PRC AG LF Monthly'!A63</f>
        <v>11</v>
      </c>
      <c r="B45" s="119" t="str">
        <f>'PRC AG LF Monthly'!B63</f>
        <v>´Ö×Æü»ÖÖ ²ÖÖ.ú.</v>
      </c>
      <c r="C45" s="182">
        <f>'PRC AG LF Monthly'!C63</f>
        <v>45</v>
      </c>
      <c r="D45" s="182">
        <f>'PRC AG LF Monthly'!D63</f>
        <v>0</v>
      </c>
      <c r="E45" s="182">
        <f>'PRC AG LF Monthly'!E63</f>
        <v>45</v>
      </c>
      <c r="F45" s="182">
        <f t="shared" si="3"/>
        <v>0</v>
      </c>
      <c r="G45" s="182">
        <f>'PRC AG LF Monthly'!K63</f>
        <v>0</v>
      </c>
      <c r="H45" s="182">
        <f>'PRC AG LF Monthly'!V46</f>
        <v>0</v>
      </c>
      <c r="I45" s="182">
        <f t="shared" si="4"/>
        <v>0</v>
      </c>
      <c r="J45" s="182">
        <f>'PRC AG LF Monthly'!AB46</f>
        <v>0</v>
      </c>
      <c r="K45" s="182">
        <f>'PRC AG LF Monthly'!AM63</f>
        <v>0</v>
      </c>
      <c r="L45" s="182">
        <f>'PRC AG LF Monthly'!AN63</f>
        <v>45</v>
      </c>
      <c r="M45" s="182">
        <f t="shared" si="5"/>
        <v>0</v>
      </c>
      <c r="N45" s="119"/>
    </row>
    <row r="46" spans="1:14">
      <c r="A46" s="119">
        <f>'PRC AG LF Monthly'!A64</f>
        <v>12</v>
      </c>
      <c r="B46" s="119" t="str">
        <f>'PRC AG LF Monthly'!B64</f>
        <v>ÖÏÖ.¯ÖÖ.¯Öã</v>
      </c>
      <c r="C46" s="182">
        <f>'PRC AG LF Monthly'!C64</f>
        <v>38</v>
      </c>
      <c r="D46" s="182">
        <f>'PRC AG LF Monthly'!D64</f>
        <v>0</v>
      </c>
      <c r="E46" s="182">
        <f>'PRC AG LF Monthly'!E64</f>
        <v>38</v>
      </c>
      <c r="F46" s="182">
        <f t="shared" si="3"/>
        <v>0</v>
      </c>
      <c r="G46" s="182">
        <f>'PRC AG LF Monthly'!K64</f>
        <v>0</v>
      </c>
      <c r="H46" s="182">
        <f>'PRC AG LF Monthly'!V47</f>
        <v>0</v>
      </c>
      <c r="I46" s="182">
        <f t="shared" si="4"/>
        <v>0</v>
      </c>
      <c r="J46" s="182">
        <f>'PRC AG LF Monthly'!AB47</f>
        <v>0</v>
      </c>
      <c r="K46" s="182">
        <f>'PRC AG LF Monthly'!AM64</f>
        <v>0</v>
      </c>
      <c r="L46" s="182">
        <f>'PRC AG LF Monthly'!AN64</f>
        <v>38</v>
      </c>
      <c r="M46" s="182">
        <f t="shared" si="5"/>
        <v>0</v>
      </c>
      <c r="N46" s="119"/>
    </row>
    <row r="47" spans="1:14">
      <c r="A47" s="119"/>
      <c r="B47" s="121" t="s">
        <v>324</v>
      </c>
      <c r="C47" s="184">
        <f>'PRC AG LF Monthly'!C65</f>
        <v>236</v>
      </c>
      <c r="D47" s="184">
        <f>'PRC AG LF Monthly'!D65</f>
        <v>0</v>
      </c>
      <c r="E47" s="184">
        <f>'PRC AG LF Monthly'!E65</f>
        <v>236</v>
      </c>
      <c r="F47" s="184">
        <f t="shared" si="3"/>
        <v>0</v>
      </c>
      <c r="G47" s="185">
        <f>'PRC AG LF Monthly'!K65</f>
        <v>0</v>
      </c>
      <c r="H47" s="184">
        <f>'PRC AG LF Monthly'!V48</f>
        <v>0</v>
      </c>
      <c r="I47" s="184">
        <f t="shared" si="4"/>
        <v>0</v>
      </c>
      <c r="J47" s="184">
        <f>'PRC AG LF Monthly'!AB48</f>
        <v>0</v>
      </c>
      <c r="K47" s="184">
        <f>'PRC AG LF Monthly'!AM65</f>
        <v>0</v>
      </c>
      <c r="L47" s="184">
        <f>'PRC AG LF Monthly'!AN65</f>
        <v>236</v>
      </c>
      <c r="M47" s="184">
        <f t="shared" si="5"/>
        <v>0</v>
      </c>
      <c r="N47" s="119"/>
    </row>
    <row r="48" spans="1:14">
      <c r="A48" s="119">
        <f>'PRC AG LF Monthly'!A74</f>
        <v>1</v>
      </c>
      <c r="B48" s="119" t="str">
        <f>'PRC AG LF Monthly'!B74</f>
        <v xml:space="preserve">²Öß›ü </v>
      </c>
      <c r="C48" s="182">
        <f>'PRC AG LF Monthly'!C74</f>
        <v>61</v>
      </c>
      <c r="D48" s="182">
        <f>'PRC AG LF Monthly'!D74</f>
        <v>0</v>
      </c>
      <c r="E48" s="182">
        <f>'PRC AG LF Monthly'!E74</f>
        <v>61</v>
      </c>
      <c r="F48" s="182">
        <f>SUM(H48-G48)</f>
        <v>0</v>
      </c>
      <c r="G48" s="182">
        <f>'PRC AG LF Monthly'!K74</f>
        <v>0</v>
      </c>
      <c r="H48" s="182">
        <f>'PRC AG LF Monthly'!V74</f>
        <v>0</v>
      </c>
      <c r="I48" s="182">
        <f>SUM(K48-J48)</f>
        <v>0</v>
      </c>
      <c r="J48" s="182">
        <f>'PRC AG LF Monthly'!AB49</f>
        <v>0</v>
      </c>
      <c r="K48" s="182">
        <f>'PRC AG LF Monthly'!AM74</f>
        <v>0</v>
      </c>
      <c r="L48" s="182">
        <f>'PRC AG LF Monthly'!AN74</f>
        <v>61</v>
      </c>
      <c r="M48" s="182">
        <f>SUM(K48*100/L48)</f>
        <v>0</v>
      </c>
      <c r="N48" s="119"/>
    </row>
    <row r="49" spans="1:40">
      <c r="A49" s="119">
        <f>'PRC AG LF Monthly'!A75</f>
        <v>2</v>
      </c>
      <c r="B49" s="119" t="str">
        <f>'PRC AG LF Monthly'!B75</f>
        <v xml:space="preserve">†Ó²ÖÖ•ÖÖêÖÖ‡Ô </v>
      </c>
      <c r="C49" s="182">
        <f>'PRC AG LF Monthly'!C75</f>
        <v>15</v>
      </c>
      <c r="D49" s="182">
        <f>'PRC AG LF Monthly'!D75</f>
        <v>0</v>
      </c>
      <c r="E49" s="182">
        <f>'PRC AG LF Monthly'!E75</f>
        <v>15</v>
      </c>
      <c r="F49" s="182">
        <f t="shared" ref="F49:F59" si="6">SUM(H49-G49)</f>
        <v>0</v>
      </c>
      <c r="G49" s="182">
        <f>'PRC AG LF Monthly'!K50</f>
        <v>0</v>
      </c>
      <c r="H49" s="182">
        <f>'PRC AG LF Monthly'!V75</f>
        <v>0</v>
      </c>
      <c r="I49" s="182">
        <f t="shared" ref="I49:I59" si="7">SUM(K49-J49)</f>
        <v>0</v>
      </c>
      <c r="J49" s="182">
        <f>'PRC AG LF Monthly'!AB50</f>
        <v>0</v>
      </c>
      <c r="K49" s="182">
        <f>'PRC AG LF Monthly'!AM75</f>
        <v>0</v>
      </c>
      <c r="L49" s="182">
        <f>'PRC AG LF Monthly'!AN75</f>
        <v>15</v>
      </c>
      <c r="M49" s="182">
        <f t="shared" ref="M49:M59" si="8">SUM(K49*100/L49)</f>
        <v>0</v>
      </c>
      <c r="N49" s="119"/>
    </row>
    <row r="50" spans="1:40">
      <c r="A50" s="119">
        <f>'PRC AG LF Monthly'!A76</f>
        <v>3</v>
      </c>
      <c r="B50" s="119" t="str">
        <f>'PRC AG LF Monthly'!B76</f>
        <v xml:space="preserve">†ÖÂ™üß </v>
      </c>
      <c r="C50" s="182">
        <f>'PRC AG LF Monthly'!C76</f>
        <v>21</v>
      </c>
      <c r="D50" s="182">
        <f>'PRC AG LF Monthly'!D76</f>
        <v>0</v>
      </c>
      <c r="E50" s="182">
        <f>'PRC AG LF Monthly'!E76</f>
        <v>21</v>
      </c>
      <c r="F50" s="182">
        <f t="shared" si="6"/>
        <v>0</v>
      </c>
      <c r="G50" s="182">
        <f>'PRC AG LF Monthly'!G76</f>
        <v>0</v>
      </c>
      <c r="H50" s="182">
        <f>'PRC AG LF Monthly'!V76</f>
        <v>0</v>
      </c>
      <c r="I50" s="182">
        <f>'PRC AG LF Monthly'!I76</f>
        <v>0</v>
      </c>
      <c r="J50" s="182">
        <f>'PRC AG LF Monthly'!J76</f>
        <v>0</v>
      </c>
      <c r="K50" s="182">
        <f>'PRC AG LF Monthly'!AM76</f>
        <v>0</v>
      </c>
      <c r="L50" s="182">
        <f>'PRC AG LF Monthly'!AN76</f>
        <v>21</v>
      </c>
      <c r="M50" s="182">
        <f t="shared" si="8"/>
        <v>0</v>
      </c>
      <c r="N50" s="119"/>
    </row>
    <row r="51" spans="1:40">
      <c r="A51" s="119">
        <f>'PRC AG LF Monthly'!A77</f>
        <v>4</v>
      </c>
      <c r="B51" s="119" t="str">
        <f>'PRC AG LF Monthly'!B77</f>
        <v xml:space="preserve">Öê¾Ö¸üÖ‡Ô </v>
      </c>
      <c r="C51" s="182">
        <f>'PRC AG LF Monthly'!C77</f>
        <v>29</v>
      </c>
      <c r="D51" s="182">
        <f>'PRC AG LF Monthly'!D77</f>
        <v>0</v>
      </c>
      <c r="E51" s="182">
        <f>'PRC AG LF Monthly'!E77</f>
        <v>29</v>
      </c>
      <c r="F51" s="182">
        <f t="shared" si="6"/>
        <v>0</v>
      </c>
      <c r="G51" s="182">
        <f>'PRC AG LF Monthly'!G77</f>
        <v>0</v>
      </c>
      <c r="H51" s="182">
        <f>'PRC AG LF Monthly'!V77</f>
        <v>0</v>
      </c>
      <c r="I51" s="182">
        <f>'PRC AG LF Monthly'!I77</f>
        <v>0</v>
      </c>
      <c r="J51" s="182">
        <f>'PRC AG LF Monthly'!J77</f>
        <v>0</v>
      </c>
      <c r="K51" s="182">
        <f>'PRC AG LF Monthly'!AM77</f>
        <v>0</v>
      </c>
      <c r="L51" s="182">
        <f>'PRC AG LF Monthly'!AN77</f>
        <v>29</v>
      </c>
      <c r="M51" s="182">
        <f t="shared" si="8"/>
        <v>0</v>
      </c>
      <c r="N51" s="119"/>
    </row>
    <row r="52" spans="1:40">
      <c r="A52" s="119">
        <f>'PRC AG LF Monthly'!A78</f>
        <v>5</v>
      </c>
      <c r="B52" s="119" t="str">
        <f>'PRC AG LF Monthly'!B78</f>
        <v xml:space="preserve">êú•Ö </v>
      </c>
      <c r="C52" s="182">
        <f>'PRC AG LF Monthly'!C78</f>
        <v>12</v>
      </c>
      <c r="D52" s="182">
        <f>'PRC AG LF Monthly'!D78</f>
        <v>0</v>
      </c>
      <c r="E52" s="182">
        <f>'PRC AG LF Monthly'!E78</f>
        <v>12</v>
      </c>
      <c r="F52" s="182">
        <f t="shared" si="6"/>
        <v>0</v>
      </c>
      <c r="G52" s="182">
        <f>'PRC AG LF Monthly'!K53</f>
        <v>0</v>
      </c>
      <c r="H52" s="182">
        <f>'PRC AG LF Monthly'!V78</f>
        <v>0</v>
      </c>
      <c r="I52" s="182">
        <f t="shared" si="7"/>
        <v>0</v>
      </c>
      <c r="J52" s="182">
        <f>'PRC AG LF Monthly'!AB53</f>
        <v>0</v>
      </c>
      <c r="K52" s="182">
        <f>'PRC AG LF Monthly'!AM78</f>
        <v>0</v>
      </c>
      <c r="L52" s="182">
        <f>'PRC AG LF Monthly'!AN78</f>
        <v>12</v>
      </c>
      <c r="M52" s="182">
        <f t="shared" si="8"/>
        <v>0</v>
      </c>
      <c r="N52" s="119"/>
    </row>
    <row r="53" spans="1:40">
      <c r="A53" s="119">
        <f>'PRC AG LF Monthly'!A79</f>
        <v>6</v>
      </c>
      <c r="B53" s="119" t="str">
        <f>'PRC AG LF Monthly'!B79</f>
        <v xml:space="preserve">´ÖÖ•Ö»ÖÖÖÓ¾Ö </v>
      </c>
      <c r="C53" s="182">
        <f>'PRC AG LF Monthly'!C79</f>
        <v>15</v>
      </c>
      <c r="D53" s="182">
        <f>'PRC AG LF Monthly'!D79</f>
        <v>0</v>
      </c>
      <c r="E53" s="182">
        <f>'PRC AG LF Monthly'!E79</f>
        <v>15</v>
      </c>
      <c r="F53" s="182">
        <f t="shared" si="6"/>
        <v>0</v>
      </c>
      <c r="G53" s="182">
        <f>'PRC AG LF Monthly'!K54</f>
        <v>0</v>
      </c>
      <c r="H53" s="182">
        <f>'PRC AG LF Monthly'!V79</f>
        <v>0</v>
      </c>
      <c r="I53" s="182">
        <f t="shared" si="7"/>
        <v>0</v>
      </c>
      <c r="J53" s="182">
        <f>'PRC AG LF Monthly'!AB54</f>
        <v>0</v>
      </c>
      <c r="K53" s="182">
        <f>'PRC AG LF Monthly'!AM79</f>
        <v>0</v>
      </c>
      <c r="L53" s="182">
        <f>'PRC AG LF Monthly'!AN79</f>
        <v>15</v>
      </c>
      <c r="M53" s="182">
        <f t="shared" si="8"/>
        <v>0</v>
      </c>
      <c r="N53" s="119"/>
    </row>
    <row r="54" spans="1:40">
      <c r="A54" s="119">
        <f>'PRC AG LF Monthly'!A80</f>
        <v>7</v>
      </c>
      <c r="B54" s="119" t="str">
        <f>'PRC AG LF Monthly'!B80</f>
        <v xml:space="preserve">¯ÖÖ™üÖê¤üÖ </v>
      </c>
      <c r="C54" s="182">
        <f>'PRC AG LF Monthly'!C80</f>
        <v>30</v>
      </c>
      <c r="D54" s="182">
        <f>'PRC AG LF Monthly'!D80</f>
        <v>0</v>
      </c>
      <c r="E54" s="182">
        <f>'PRC AG LF Monthly'!E80</f>
        <v>30</v>
      </c>
      <c r="F54" s="182">
        <f t="shared" si="6"/>
        <v>0</v>
      </c>
      <c r="G54" s="182">
        <f>'PRC AG LF Monthly'!K55</f>
        <v>0</v>
      </c>
      <c r="H54" s="182">
        <f>'PRC AG LF Monthly'!V80</f>
        <v>0</v>
      </c>
      <c r="I54" s="182">
        <f t="shared" si="7"/>
        <v>0</v>
      </c>
      <c r="J54" s="182">
        <f>'PRC AG LF Monthly'!AB55</f>
        <v>0</v>
      </c>
      <c r="K54" s="182">
        <f>'PRC AG LF Monthly'!AM80</f>
        <v>0</v>
      </c>
      <c r="L54" s="182">
        <f>'PRC AG LF Monthly'!AN80</f>
        <v>30</v>
      </c>
      <c r="M54" s="182">
        <f t="shared" si="8"/>
        <v>0</v>
      </c>
      <c r="N54" s="119"/>
    </row>
    <row r="55" spans="1:40">
      <c r="A55" s="119">
        <f>'PRC AG LF Monthly'!A81</f>
        <v>8</v>
      </c>
      <c r="B55" s="119" t="str">
        <f>'PRC AG LF Monthly'!B81</f>
        <v xml:space="preserve">¯Ö¸üôûß </v>
      </c>
      <c r="C55" s="182">
        <f>'PRC AG LF Monthly'!C81</f>
        <v>15</v>
      </c>
      <c r="D55" s="182">
        <f>'PRC AG LF Monthly'!D81</f>
        <v>0</v>
      </c>
      <c r="E55" s="182">
        <f>'PRC AG LF Monthly'!E81</f>
        <v>15</v>
      </c>
      <c r="F55" s="182">
        <f t="shared" si="6"/>
        <v>0</v>
      </c>
      <c r="G55" s="182">
        <f>'PRC AG LF Monthly'!K56</f>
        <v>0</v>
      </c>
      <c r="H55" s="182">
        <f>'PRC AG LF Monthly'!V81</f>
        <v>0</v>
      </c>
      <c r="I55" s="182">
        <f t="shared" si="7"/>
        <v>0</v>
      </c>
      <c r="J55" s="182">
        <f>'PRC AG LF Monthly'!AB56</f>
        <v>0</v>
      </c>
      <c r="K55" s="182">
        <f>'PRC AG LF Monthly'!AM81</f>
        <v>0</v>
      </c>
      <c r="L55" s="182">
        <f>'PRC AG LF Monthly'!AN81</f>
        <v>15</v>
      </c>
      <c r="M55" s="182">
        <f t="shared" si="8"/>
        <v>0</v>
      </c>
      <c r="N55" s="119"/>
    </row>
    <row r="56" spans="1:40">
      <c r="A56" s="119">
        <f>'PRC AG LF Monthly'!A82</f>
        <v>9</v>
      </c>
      <c r="B56" s="119" t="str">
        <f>'PRC AG LF Monthly'!B82</f>
        <v xml:space="preserve">¬ÖÖ¹ý¸ü </v>
      </c>
      <c r="C56" s="182">
        <f>'PRC AG LF Monthly'!C82</f>
        <v>11</v>
      </c>
      <c r="D56" s="182">
        <f>'PRC AG LF Monthly'!D82</f>
        <v>0</v>
      </c>
      <c r="E56" s="182">
        <f>'PRC AG LF Monthly'!E82</f>
        <v>11</v>
      </c>
      <c r="F56" s="182">
        <f t="shared" si="6"/>
        <v>0</v>
      </c>
      <c r="G56" s="182">
        <f>'PRC AG LF Monthly'!K57</f>
        <v>0</v>
      </c>
      <c r="H56" s="182">
        <f>'PRC AG LF Monthly'!V82</f>
        <v>0</v>
      </c>
      <c r="I56" s="182">
        <f t="shared" si="7"/>
        <v>0</v>
      </c>
      <c r="J56" s="182">
        <f>'PRC AG LF Monthly'!AB57</f>
        <v>0</v>
      </c>
      <c r="K56" s="182">
        <f>'PRC AG LF Monthly'!AM82</f>
        <v>0</v>
      </c>
      <c r="L56" s="182">
        <f>'PRC AG LF Monthly'!AN82</f>
        <v>11</v>
      </c>
      <c r="M56" s="182">
        <f t="shared" si="8"/>
        <v>0</v>
      </c>
      <c r="N56" s="119"/>
    </row>
    <row r="57" spans="1:40">
      <c r="A57" s="119">
        <f>'PRC AG LF Monthly'!A83</f>
        <v>10</v>
      </c>
      <c r="B57" s="119" t="str">
        <f>'PRC AG LF Monthly'!B83</f>
        <v xml:space="preserve">¾Ö›ü¾ÖÖß </v>
      </c>
      <c r="C57" s="182">
        <f>'PRC AG LF Monthly'!C83</f>
        <v>9</v>
      </c>
      <c r="D57" s="182">
        <f>'PRC AG LF Monthly'!D83</f>
        <v>0</v>
      </c>
      <c r="E57" s="182">
        <f>'PRC AG LF Monthly'!E83</f>
        <v>9</v>
      </c>
      <c r="F57" s="182">
        <f t="shared" si="6"/>
        <v>0</v>
      </c>
      <c r="G57" s="182">
        <f>'PRC AG LF Monthly'!K58</f>
        <v>0</v>
      </c>
      <c r="H57" s="182">
        <f>'PRC AG LF Monthly'!V83</f>
        <v>0</v>
      </c>
      <c r="I57" s="182">
        <f t="shared" si="7"/>
        <v>0</v>
      </c>
      <c r="J57" s="182">
        <f>'PRC AG LF Monthly'!AB58</f>
        <v>0</v>
      </c>
      <c r="K57" s="182">
        <f>'PRC AG LF Monthly'!AM83</f>
        <v>0</v>
      </c>
      <c r="L57" s="182">
        <f>'PRC AG LF Monthly'!AN83</f>
        <v>9</v>
      </c>
      <c r="M57" s="182">
        <f t="shared" si="8"/>
        <v>0</v>
      </c>
      <c r="N57" s="119"/>
    </row>
    <row r="58" spans="1:40">
      <c r="A58" s="119">
        <f>'PRC AG LF Monthly'!A84</f>
        <v>11</v>
      </c>
      <c r="B58" s="119" t="str">
        <f>'PRC AG LF Monthly'!B84</f>
        <v>×¿Ö¹ý¸ü (úÖ.)</v>
      </c>
      <c r="C58" s="182">
        <f>'PRC AG LF Monthly'!C84</f>
        <v>21</v>
      </c>
      <c r="D58" s="182">
        <f>'PRC AG LF Monthly'!D84</f>
        <v>0</v>
      </c>
      <c r="E58" s="182">
        <f>'PRC AG LF Monthly'!E84</f>
        <v>21</v>
      </c>
      <c r="F58" s="182">
        <f t="shared" si="6"/>
        <v>0</v>
      </c>
      <c r="G58" s="182">
        <f>'PRC AG LF Monthly'!K59</f>
        <v>0</v>
      </c>
      <c r="H58" s="182">
        <f>'PRC AG LF Monthly'!V84</f>
        <v>0</v>
      </c>
      <c r="I58" s="182">
        <f t="shared" si="7"/>
        <v>0</v>
      </c>
      <c r="J58" s="182">
        <f>'PRC AG LF Monthly'!AB59</f>
        <v>0</v>
      </c>
      <c r="K58" s="182">
        <f>'PRC AG LF Monthly'!AM84</f>
        <v>0</v>
      </c>
      <c r="L58" s="182">
        <f>'PRC AG LF Monthly'!AN84</f>
        <v>21</v>
      </c>
      <c r="M58" s="182">
        <f t="shared" si="8"/>
        <v>0</v>
      </c>
      <c r="N58" s="119"/>
    </row>
    <row r="59" spans="1:40">
      <c r="A59" s="119"/>
      <c r="B59" s="121" t="s">
        <v>325</v>
      </c>
      <c r="C59" s="184">
        <f>'PRC AG LF Monthly'!C85</f>
        <v>239</v>
      </c>
      <c r="D59" s="184">
        <f>'PRC AG LF Monthly'!D85</f>
        <v>0</v>
      </c>
      <c r="E59" s="184">
        <f>'PRC AG LF Monthly'!E85</f>
        <v>239</v>
      </c>
      <c r="F59" s="185">
        <f t="shared" si="6"/>
        <v>0</v>
      </c>
      <c r="G59" s="184">
        <f>'PRC AG LF Monthly'!K60</f>
        <v>0</v>
      </c>
      <c r="H59" s="185">
        <f>'PRC AG LF Monthly'!V85</f>
        <v>0</v>
      </c>
      <c r="I59" s="184">
        <f t="shared" si="7"/>
        <v>0</v>
      </c>
      <c r="J59" s="184">
        <f>'PRC AG LF Monthly'!AB60</f>
        <v>0</v>
      </c>
      <c r="K59" s="184">
        <f>'PRC AG LF Monthly'!AM85</f>
        <v>0</v>
      </c>
      <c r="L59" s="184">
        <f>'PRC AG LF Monthly'!AN85</f>
        <v>239</v>
      </c>
      <c r="M59" s="184">
        <f t="shared" si="8"/>
        <v>0</v>
      </c>
      <c r="N59" s="119"/>
    </row>
    <row r="60" spans="1:40">
      <c r="A60" s="119"/>
      <c r="B60" s="120" t="s">
        <v>322</v>
      </c>
      <c r="C60" s="121">
        <f>'PRC AG LF Monthly'!C91</f>
        <v>475</v>
      </c>
      <c r="D60" s="121">
        <f>'PRC AG LF Monthly'!D91</f>
        <v>0</v>
      </c>
      <c r="E60" s="121">
        <f>'PRC AG LF Monthly'!E91</f>
        <v>475</v>
      </c>
      <c r="F60" s="121">
        <f>'PRC AG LF Monthly'!K91</f>
        <v>0</v>
      </c>
      <c r="G60" s="121">
        <f>'PRC AG LF Monthly'!G91</f>
        <v>0</v>
      </c>
      <c r="H60" s="182">
        <f>'PRC AG LF Monthly'!V91</f>
        <v>0</v>
      </c>
      <c r="I60" s="121">
        <f>'PRC AG LF Monthly'!I91</f>
        <v>0</v>
      </c>
      <c r="J60" s="121">
        <f>'PRC AG LF Monthly'!J91</f>
        <v>0</v>
      </c>
      <c r="K60" s="121">
        <f>'PRC AG LF Monthly'!AM91</f>
        <v>0</v>
      </c>
      <c r="L60" s="121">
        <f>'PRC AG LF Monthly'!AN91</f>
        <v>475</v>
      </c>
      <c r="M60" s="121">
        <f>'PRC AG LF Monthly'!AO91</f>
        <v>0</v>
      </c>
      <c r="N60" s="119"/>
    </row>
    <row r="63" spans="1:40" ht="16.5">
      <c r="A63" s="181" t="s">
        <v>351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</row>
    <row r="64" spans="1:40" ht="93.75">
      <c r="A64" s="131" t="s">
        <v>0</v>
      </c>
      <c r="B64" s="131" t="s">
        <v>315</v>
      </c>
      <c r="C64" s="131" t="str">
        <f>C33</f>
        <v>×¤ü­ÖÖÓú 01 ‹×¯ÖÏ»Ö 2016 ¸üÖê•Öß ¯ÖÏ»ÖÓ×²ÖŸÖ ¯Ö×¸ü“”êû¤ü (2013-14)</v>
      </c>
      <c r="D64" s="131" t="str">
        <f>D33</f>
        <v>­Ö¾Öß­Ö †Ö»Öê»Öê ¯Ö×¸ü“”êû¤ü</v>
      </c>
      <c r="E64" s="131" t="str">
        <f>E33</f>
        <v>‹ãúÖ ¯ÖÏ»ÖÓ×²ÖŸÖ ¯Ö×¸ü“”êû¤ü</v>
      </c>
      <c r="F64" s="131" t="s">
        <v>320</v>
      </c>
      <c r="G64" s="131" t="s">
        <v>316</v>
      </c>
      <c r="H64" s="131" t="s">
        <v>318</v>
      </c>
      <c r="I64" s="131" t="s">
        <v>319</v>
      </c>
      <c r="J64" s="131" t="s">
        <v>317</v>
      </c>
      <c r="K64" s="131" t="s">
        <v>321</v>
      </c>
      <c r="L64" s="131" t="str">
        <f>L2</f>
        <v>´ÖÖÆêü ´ÖÖ“ÖÔü üü 2017 †Öê¸ü ¯ÖÏ»ÖÓ×²ÖŸÖ ¯Ö×¸ü“”êû¤ü</v>
      </c>
      <c r="M64" s="131" t="s">
        <v>62</v>
      </c>
      <c r="N64" s="131" t="s">
        <v>37</v>
      </c>
    </row>
    <row r="65" spans="1:14" ht="18.75">
      <c r="A65" s="131">
        <v>1</v>
      </c>
      <c r="B65" s="131">
        <v>2</v>
      </c>
      <c r="C65" s="131">
        <v>3</v>
      </c>
      <c r="D65" s="131">
        <v>4</v>
      </c>
      <c r="E65" s="131">
        <v>5</v>
      </c>
      <c r="F65" s="131">
        <v>6</v>
      </c>
      <c r="G65" s="131">
        <v>7</v>
      </c>
      <c r="H65" s="131">
        <v>8</v>
      </c>
      <c r="I65" s="131">
        <v>9</v>
      </c>
      <c r="J65" s="131">
        <v>10</v>
      </c>
      <c r="K65" s="131">
        <v>11</v>
      </c>
      <c r="L65" s="131">
        <v>12</v>
      </c>
      <c r="M65" s="115">
        <v>13</v>
      </c>
      <c r="N65" s="118">
        <v>14</v>
      </c>
    </row>
    <row r="66" spans="1:14">
      <c r="A66" s="119">
        <f>'PRC AG LF Monthly'!A98</f>
        <v>1</v>
      </c>
      <c r="B66" s="119" t="str">
        <f>'PRC AG LF Monthly'!B98</f>
        <v xml:space="preserve">ÃÖÖ´ÖÖ­µÖ ¯ÖÏ¿ÖÖÃÖ­Ö </v>
      </c>
      <c r="C66" s="182">
        <f>'PRC AG LF Monthly'!C98</f>
        <v>1041</v>
      </c>
      <c r="D66" s="182">
        <f>'PRC AG LF Monthly'!D98</f>
        <v>29</v>
      </c>
      <c r="E66" s="182">
        <f>'PRC AG LF Monthly'!E98</f>
        <v>1070</v>
      </c>
      <c r="F66" s="182">
        <f>SUM(H66-G66)</f>
        <v>0</v>
      </c>
      <c r="G66" s="182">
        <f>'PRC AG LF Monthly'!K98</f>
        <v>0</v>
      </c>
      <c r="H66" s="182">
        <f>'PRC AG LF Monthly'!V98</f>
        <v>0</v>
      </c>
      <c r="I66" s="182">
        <f>SUM(K66-J66)</f>
        <v>0</v>
      </c>
      <c r="J66" s="182">
        <f>'PRC AG LF Monthly'!AB67</f>
        <v>0</v>
      </c>
      <c r="K66" s="182">
        <f>'PRC AG LF Monthly'!AM98</f>
        <v>0</v>
      </c>
      <c r="L66" s="182">
        <f>'PRC AG LF Monthly'!AN98</f>
        <v>1070</v>
      </c>
      <c r="M66" s="182">
        <f>SUM(K66*100/L66)</f>
        <v>0</v>
      </c>
      <c r="N66" s="119"/>
    </row>
    <row r="67" spans="1:14">
      <c r="A67" s="119">
        <f>'PRC AG LF Monthly'!A99</f>
        <v>2</v>
      </c>
      <c r="B67" s="119" t="str">
        <f>'PRC AG LF Monthly'!B99</f>
        <v xml:space="preserve">×¾Ö¢Ö ×¾Ö³ÖÖÖ </v>
      </c>
      <c r="C67" s="182">
        <f>'PRC AG LF Monthly'!C99</f>
        <v>577</v>
      </c>
      <c r="D67" s="182">
        <f>'PRC AG LF Monthly'!D99</f>
        <v>88</v>
      </c>
      <c r="E67" s="182">
        <f>'PRC AG LF Monthly'!E99</f>
        <v>665</v>
      </c>
      <c r="F67" s="182">
        <f t="shared" ref="F67:F78" si="9">SUM(H67-G67)</f>
        <v>0</v>
      </c>
      <c r="G67" s="182">
        <f>'PRC AG LF Monthly'!K99</f>
        <v>0</v>
      </c>
      <c r="H67" s="182">
        <f>'PRC AG LF Monthly'!V99</f>
        <v>0</v>
      </c>
      <c r="I67" s="182">
        <f t="shared" ref="I67:I78" si="10">SUM(K67-J67)</f>
        <v>0</v>
      </c>
      <c r="J67" s="182">
        <f>'PRC AG LF Monthly'!AB68</f>
        <v>0</v>
      </c>
      <c r="K67" s="182">
        <f>'PRC AG LF Monthly'!AM99</f>
        <v>0</v>
      </c>
      <c r="L67" s="182">
        <f>'PRC AG LF Monthly'!AN99</f>
        <v>665</v>
      </c>
      <c r="M67" s="182">
        <f t="shared" ref="M67:M78" si="11">SUM(K67*100/L67)</f>
        <v>0</v>
      </c>
      <c r="N67" s="119"/>
    </row>
    <row r="68" spans="1:14">
      <c r="A68" s="119">
        <f>'PRC AG LF Monthly'!A100</f>
        <v>3</v>
      </c>
      <c r="B68" s="119" t="str">
        <f>'PRC AG LF Monthly'!B100</f>
        <v xml:space="preserve">»Ö‘Öã ¯ÖÖ™ü²ÖÓ¬ÖÖ¸êü </v>
      </c>
      <c r="C68" s="182">
        <f>'PRC AG LF Monthly'!C100</f>
        <v>787</v>
      </c>
      <c r="D68" s="182">
        <f>'PRC AG LF Monthly'!D100</f>
        <v>37</v>
      </c>
      <c r="E68" s="182">
        <f>'PRC AG LF Monthly'!E100</f>
        <v>824</v>
      </c>
      <c r="F68" s="182">
        <f t="shared" si="9"/>
        <v>0</v>
      </c>
      <c r="G68" s="182">
        <f>'PRC AG LF Monthly'!K100</f>
        <v>0</v>
      </c>
      <c r="H68" s="182">
        <f>'PRC AG LF Monthly'!V100</f>
        <v>0</v>
      </c>
      <c r="I68" s="182">
        <f t="shared" si="10"/>
        <v>38</v>
      </c>
      <c r="J68" s="182">
        <f>'PRC AG LF Monthly'!AB69</f>
        <v>0</v>
      </c>
      <c r="K68" s="182">
        <f>'PRC AG LF Monthly'!AM100</f>
        <v>38</v>
      </c>
      <c r="L68" s="182">
        <f>'PRC AG LF Monthly'!AN100</f>
        <v>786</v>
      </c>
      <c r="M68" s="183">
        <f t="shared" si="11"/>
        <v>4.8346055979643765</v>
      </c>
      <c r="N68" s="119"/>
    </row>
    <row r="69" spans="1:14">
      <c r="A69" s="119">
        <f>'PRC AG LF Monthly'!A101</f>
        <v>4</v>
      </c>
      <c r="B69" s="119" t="str">
        <f>'PRC AG LF Monthly'!B101</f>
        <v>²ÖÖÓ¬ÖúÖ´Ö Îú.1</v>
      </c>
      <c r="C69" s="182">
        <f>'PRC AG LF Monthly'!C101</f>
        <v>1003</v>
      </c>
      <c r="D69" s="182">
        <f>'PRC AG LF Monthly'!D101</f>
        <v>64</v>
      </c>
      <c r="E69" s="182">
        <f>'PRC AG LF Monthly'!E101</f>
        <v>1067</v>
      </c>
      <c r="F69" s="182">
        <f t="shared" si="9"/>
        <v>0</v>
      </c>
      <c r="G69" s="182">
        <f>'PRC AG LF Monthly'!K101</f>
        <v>0</v>
      </c>
      <c r="H69" s="182">
        <f>'PRC AG LF Monthly'!V101</f>
        <v>0</v>
      </c>
      <c r="I69" s="182">
        <f t="shared" si="10"/>
        <v>12</v>
      </c>
      <c r="J69" s="182">
        <f>'PRC AG LF Monthly'!AB70</f>
        <v>0</v>
      </c>
      <c r="K69" s="182">
        <f>'PRC AG LF Monthly'!AM101</f>
        <v>12</v>
      </c>
      <c r="L69" s="182">
        <f>'PRC AG LF Monthly'!AN101</f>
        <v>1055</v>
      </c>
      <c r="M69" s="183">
        <f t="shared" si="11"/>
        <v>1.1374407582938388</v>
      </c>
      <c r="N69" s="119"/>
    </row>
    <row r="70" spans="1:14">
      <c r="A70" s="119">
        <f>'PRC AG LF Monthly'!A102</f>
        <v>5</v>
      </c>
      <c r="B70" s="119" t="str">
        <f>'PRC AG LF Monthly'!B102</f>
        <v>²ÖÖÓ¬ÖúÖ´Ö Îú.2</v>
      </c>
      <c r="C70" s="182">
        <f>'PRC AG LF Monthly'!C102</f>
        <v>428</v>
      </c>
      <c r="D70" s="182">
        <f>'PRC AG LF Monthly'!D102</f>
        <v>54</v>
      </c>
      <c r="E70" s="182">
        <f>'PRC AG LF Monthly'!E102</f>
        <v>482</v>
      </c>
      <c r="F70" s="182">
        <f t="shared" si="9"/>
        <v>0</v>
      </c>
      <c r="G70" s="182">
        <f>'PRC AG LF Monthly'!K102</f>
        <v>0</v>
      </c>
      <c r="H70" s="182">
        <f>'PRC AG LF Monthly'!V102</f>
        <v>0</v>
      </c>
      <c r="I70" s="182">
        <f t="shared" si="10"/>
        <v>6</v>
      </c>
      <c r="J70" s="182">
        <f>'PRC AG LF Monthly'!AB71</f>
        <v>0</v>
      </c>
      <c r="K70" s="182">
        <f>'PRC AG LF Monthly'!AM102</f>
        <v>6</v>
      </c>
      <c r="L70" s="182">
        <f>'PRC AG LF Monthly'!AN102</f>
        <v>476</v>
      </c>
      <c r="M70" s="183">
        <f t="shared" si="11"/>
        <v>1.2605042016806722</v>
      </c>
      <c r="N70" s="119"/>
    </row>
    <row r="71" spans="1:14">
      <c r="A71" s="119">
        <f>'PRC AG LF Monthly'!A103</f>
        <v>6</v>
      </c>
      <c r="B71" s="119" t="str">
        <f>'PRC AG LF Monthly'!B103</f>
        <v xml:space="preserve">×¿ÖÖÖ ×¾Ö³ÖÖÖ </v>
      </c>
      <c r="C71" s="182">
        <f>'PRC AG LF Monthly'!C103</f>
        <v>1134</v>
      </c>
      <c r="D71" s="182">
        <f>'PRC AG LF Monthly'!D103</f>
        <v>15</v>
      </c>
      <c r="E71" s="182">
        <f>'PRC AG LF Monthly'!E103</f>
        <v>1149</v>
      </c>
      <c r="F71" s="182">
        <f>'PRC AG LF Monthly'!F103</f>
        <v>0</v>
      </c>
      <c r="G71" s="182">
        <f>'PRC AG LF Monthly'!K103</f>
        <v>0</v>
      </c>
      <c r="H71" s="182">
        <f>'PRC AG LF Monthly'!V103</f>
        <v>0</v>
      </c>
      <c r="I71" s="182">
        <f>'PRC AG LF Monthly'!I103</f>
        <v>0</v>
      </c>
      <c r="J71" s="182">
        <f>'PRC AG LF Monthly'!J103</f>
        <v>0</v>
      </c>
      <c r="K71" s="182">
        <f>'PRC AG LF Monthly'!AM103</f>
        <v>0</v>
      </c>
      <c r="L71" s="182">
        <f>'PRC AG LF Monthly'!AN103</f>
        <v>1149</v>
      </c>
      <c r="M71" s="182">
        <f t="shared" si="11"/>
        <v>0</v>
      </c>
      <c r="N71" s="119"/>
    </row>
    <row r="72" spans="1:14">
      <c r="A72" s="119">
        <f>'PRC AG LF Monthly'!A104</f>
        <v>7</v>
      </c>
      <c r="B72" s="119" t="str">
        <f>'PRC AG LF Monthly'!B104</f>
        <v xml:space="preserve">ÃÖ´ÖÖ•Ö ú»µÖÖÖ </v>
      </c>
      <c r="C72" s="182">
        <f>'PRC AG LF Monthly'!C104</f>
        <v>751</v>
      </c>
      <c r="D72" s="182">
        <f>'PRC AG LF Monthly'!D104</f>
        <v>36</v>
      </c>
      <c r="E72" s="182">
        <f>'PRC AG LF Monthly'!E104</f>
        <v>787</v>
      </c>
      <c r="F72" s="182">
        <f>'PRC AG LF Monthly'!F104</f>
        <v>0</v>
      </c>
      <c r="G72" s="182">
        <f>'PRC AG LF Monthly'!K104</f>
        <v>0</v>
      </c>
      <c r="H72" s="182">
        <f>'PRC AG LF Monthly'!V104</f>
        <v>0</v>
      </c>
      <c r="I72" s="182">
        <f>'PRC AG LF Monthly'!I104</f>
        <v>0</v>
      </c>
      <c r="J72" s="182">
        <f>'PRC AG LF Monthly'!J104</f>
        <v>0</v>
      </c>
      <c r="K72" s="182">
        <f>'PRC AG LF Monthly'!AM104</f>
        <v>0</v>
      </c>
      <c r="L72" s="182">
        <f>'PRC AG LF Monthly'!AN104</f>
        <v>787</v>
      </c>
      <c r="M72" s="182">
        <f t="shared" si="11"/>
        <v>0</v>
      </c>
      <c r="N72" s="119"/>
    </row>
    <row r="73" spans="1:14">
      <c r="A73" s="119">
        <f>'PRC AG LF Monthly'!A105</f>
        <v>8</v>
      </c>
      <c r="B73" s="119" t="str">
        <f>'PRC AG LF Monthly'!B105</f>
        <v xml:space="preserve">¯Ö¿ÖãÃÖÓ¾Ö¬ÖÔ­Ö </v>
      </c>
      <c r="C73" s="182">
        <f>'PRC AG LF Monthly'!C105</f>
        <v>64</v>
      </c>
      <c r="D73" s="182">
        <f>'PRC AG LF Monthly'!D105</f>
        <v>20</v>
      </c>
      <c r="E73" s="182">
        <f>'PRC AG LF Monthly'!E105</f>
        <v>84</v>
      </c>
      <c r="F73" s="182">
        <f t="shared" si="9"/>
        <v>0</v>
      </c>
      <c r="G73" s="182">
        <f>'PRC AG LF Monthly'!K105</f>
        <v>0</v>
      </c>
      <c r="H73" s="182">
        <f>'PRC AG LF Monthly'!V105</f>
        <v>0</v>
      </c>
      <c r="I73" s="182">
        <f t="shared" si="10"/>
        <v>0</v>
      </c>
      <c r="J73" s="182">
        <f>'PRC AG LF Monthly'!AB74</f>
        <v>0</v>
      </c>
      <c r="K73" s="182">
        <f>'PRC AG LF Monthly'!AM105</f>
        <v>0</v>
      </c>
      <c r="L73" s="182">
        <f>'PRC AG LF Monthly'!AN105</f>
        <v>84</v>
      </c>
      <c r="M73" s="182">
        <f t="shared" si="11"/>
        <v>0</v>
      </c>
      <c r="N73" s="119"/>
    </row>
    <row r="74" spans="1:14">
      <c r="A74" s="119">
        <f>'PRC AG LF Monthly'!A106</f>
        <v>9</v>
      </c>
      <c r="B74" s="119" t="str">
        <f>'PRC AG LF Monthly'!B106</f>
        <v>éú×ÂÖ ×¾Ö³ÖÖÖ</v>
      </c>
      <c r="C74" s="182">
        <f>'PRC AG LF Monthly'!C106</f>
        <v>236</v>
      </c>
      <c r="D74" s="182">
        <f>'PRC AG LF Monthly'!D106</f>
        <v>16</v>
      </c>
      <c r="E74" s="182">
        <f>'PRC AG LF Monthly'!E106</f>
        <v>252</v>
      </c>
      <c r="F74" s="182">
        <f t="shared" si="9"/>
        <v>0</v>
      </c>
      <c r="G74" s="182">
        <f>'PRC AG LF Monthly'!K106</f>
        <v>0</v>
      </c>
      <c r="H74" s="182">
        <f>'PRC AG LF Monthly'!V106</f>
        <v>0</v>
      </c>
      <c r="I74" s="182">
        <f t="shared" si="10"/>
        <v>0</v>
      </c>
      <c r="J74" s="182">
        <f>'PRC AG LF Monthly'!AB75</f>
        <v>0</v>
      </c>
      <c r="K74" s="182">
        <f>'PRC AG LF Monthly'!AM106</f>
        <v>0</v>
      </c>
      <c r="L74" s="182">
        <f>'PRC AG LF Monthly'!AN106</f>
        <v>252</v>
      </c>
      <c r="M74" s="182">
        <f t="shared" si="11"/>
        <v>0</v>
      </c>
      <c r="N74" s="119"/>
    </row>
    <row r="75" spans="1:14">
      <c r="A75" s="119">
        <f>'PRC AG LF Monthly'!A107</f>
        <v>10</v>
      </c>
      <c r="B75" s="119" t="str">
        <f>'PRC AG LF Monthly'!B107</f>
        <v xml:space="preserve">†Ö¸üÖêµÖ ×¾Ö³ÖÖÖ </v>
      </c>
      <c r="C75" s="182">
        <f>'PRC AG LF Monthly'!C107</f>
        <v>864</v>
      </c>
      <c r="D75" s="182">
        <f>'PRC AG LF Monthly'!D107</f>
        <v>23</v>
      </c>
      <c r="E75" s="182">
        <f>'PRC AG LF Monthly'!E107</f>
        <v>887</v>
      </c>
      <c r="F75" s="182">
        <f t="shared" si="9"/>
        <v>0</v>
      </c>
      <c r="G75" s="182">
        <f>'PRC AG LF Monthly'!K107</f>
        <v>0</v>
      </c>
      <c r="H75" s="182">
        <f>'PRC AG LF Monthly'!V107</f>
        <v>0</v>
      </c>
      <c r="I75" s="182">
        <f t="shared" si="10"/>
        <v>0</v>
      </c>
      <c r="J75" s="182">
        <f>'PRC AG LF Monthly'!AB76</f>
        <v>0</v>
      </c>
      <c r="K75" s="182">
        <f>'PRC AG LF Monthly'!AM107</f>
        <v>0</v>
      </c>
      <c r="L75" s="182">
        <f>'PRC AG LF Monthly'!AN107</f>
        <v>887</v>
      </c>
      <c r="M75" s="182">
        <f t="shared" si="11"/>
        <v>0</v>
      </c>
      <c r="N75" s="119"/>
    </row>
    <row r="76" spans="1:14">
      <c r="A76" s="119">
        <f>'PRC AG LF Monthly'!A108</f>
        <v>11</v>
      </c>
      <c r="B76" s="119" t="str">
        <f>'PRC AG LF Monthly'!B108</f>
        <v>´Ö×Æü»ÖÖ ²ÖÖ.ú.</v>
      </c>
      <c r="C76" s="182">
        <f>'PRC AG LF Monthly'!C108</f>
        <v>247</v>
      </c>
      <c r="D76" s="182">
        <f>'PRC AG LF Monthly'!D108</f>
        <v>17</v>
      </c>
      <c r="E76" s="182">
        <f>'PRC AG LF Monthly'!E108</f>
        <v>264</v>
      </c>
      <c r="F76" s="182">
        <f t="shared" si="9"/>
        <v>0</v>
      </c>
      <c r="G76" s="182">
        <f>'PRC AG LF Monthly'!K108</f>
        <v>0</v>
      </c>
      <c r="H76" s="182">
        <f>'PRC AG LF Monthly'!V108</f>
        <v>0</v>
      </c>
      <c r="I76" s="182">
        <f t="shared" si="10"/>
        <v>0</v>
      </c>
      <c r="J76" s="182">
        <f>'PRC AG LF Monthly'!AB77</f>
        <v>0</v>
      </c>
      <c r="K76" s="182">
        <f>'PRC AG LF Monthly'!AM108</f>
        <v>0</v>
      </c>
      <c r="L76" s="182">
        <f>'PRC AG LF Monthly'!AN108</f>
        <v>264</v>
      </c>
      <c r="M76" s="182">
        <f t="shared" si="11"/>
        <v>0</v>
      </c>
      <c r="N76" s="119"/>
    </row>
    <row r="77" spans="1:14">
      <c r="A77" s="119">
        <f>'PRC AG LF Monthly'!A109</f>
        <v>12</v>
      </c>
      <c r="B77" s="119" t="str">
        <f>'PRC AG LF Monthly'!B109</f>
        <v>ÖÏÖ.¯ÖÖ.¯Öã</v>
      </c>
      <c r="C77" s="182">
        <f>'PRC AG LF Monthly'!C109</f>
        <v>377</v>
      </c>
      <c r="D77" s="182">
        <f>'PRC AG LF Monthly'!D109</f>
        <v>46</v>
      </c>
      <c r="E77" s="182">
        <f>'PRC AG LF Monthly'!E109</f>
        <v>423</v>
      </c>
      <c r="F77" s="182">
        <f t="shared" si="9"/>
        <v>0</v>
      </c>
      <c r="G77" s="182">
        <f>'PRC AG LF Monthly'!K109</f>
        <v>0</v>
      </c>
      <c r="H77" s="182">
        <f>'PRC AG LF Monthly'!V109</f>
        <v>0</v>
      </c>
      <c r="I77" s="182">
        <f t="shared" si="10"/>
        <v>6</v>
      </c>
      <c r="J77" s="182">
        <f>'PRC AG LF Monthly'!AB78</f>
        <v>0</v>
      </c>
      <c r="K77" s="182">
        <f>'PRC AG LF Monthly'!AM109</f>
        <v>6</v>
      </c>
      <c r="L77" s="182">
        <f>'PRC AG LF Monthly'!AN109</f>
        <v>417</v>
      </c>
      <c r="M77" s="183">
        <f t="shared" si="11"/>
        <v>1.4388489208633093</v>
      </c>
      <c r="N77" s="119"/>
    </row>
    <row r="78" spans="1:14">
      <c r="A78" s="119"/>
      <c r="B78" s="120" t="s">
        <v>324</v>
      </c>
      <c r="C78" s="184">
        <f>'PRC AG LF Monthly'!C110</f>
        <v>7509</v>
      </c>
      <c r="D78" s="184">
        <f>'PRC AG LF Monthly'!D110</f>
        <v>445</v>
      </c>
      <c r="E78" s="184">
        <f>'PRC AG LF Monthly'!E110</f>
        <v>7954</v>
      </c>
      <c r="F78" s="184">
        <f t="shared" si="9"/>
        <v>0</v>
      </c>
      <c r="G78" s="185">
        <f>'PRC AG LF Monthly'!K110</f>
        <v>0</v>
      </c>
      <c r="H78" s="185">
        <f>'PRC AG LF Monthly'!V110</f>
        <v>0</v>
      </c>
      <c r="I78" s="184">
        <f t="shared" si="10"/>
        <v>62</v>
      </c>
      <c r="J78" s="184">
        <f>'PRC AG LF Monthly'!AB79</f>
        <v>0</v>
      </c>
      <c r="K78" s="184">
        <f>'PRC AG LF Monthly'!AM110</f>
        <v>62</v>
      </c>
      <c r="L78" s="184">
        <f>'PRC AG LF Monthly'!AN110</f>
        <v>7892</v>
      </c>
      <c r="M78" s="186">
        <f t="shared" si="11"/>
        <v>0.7856056766345666</v>
      </c>
      <c r="N78" s="119"/>
    </row>
    <row r="79" spans="1:14">
      <c r="A79" s="119">
        <f>'PRC AG LF Monthly'!A119</f>
        <v>1</v>
      </c>
      <c r="B79" s="119" t="str">
        <f>'PRC AG LF Monthly'!B119</f>
        <v xml:space="preserve">²Öß›ü </v>
      </c>
      <c r="C79" s="182">
        <f>'PRC AG LF Monthly'!C119</f>
        <v>272</v>
      </c>
      <c r="D79" s="182">
        <f>'PRC AG LF Monthly'!D119</f>
        <v>60</v>
      </c>
      <c r="E79" s="182">
        <f>'PRC AG LF Monthly'!E119</f>
        <v>332</v>
      </c>
      <c r="F79" s="182">
        <f t="shared" ref="F79" si="12">SUM(H79-G79)</f>
        <v>0</v>
      </c>
      <c r="G79" s="182">
        <f>'PRC AG LF Monthly'!K119</f>
        <v>0</v>
      </c>
      <c r="H79" s="182">
        <f>'PRC AG LF Monthly'!V119</f>
        <v>0</v>
      </c>
      <c r="I79" s="182">
        <f t="shared" ref="I79" si="13">SUM(K79-J79)</f>
        <v>0</v>
      </c>
      <c r="J79" s="182">
        <f>'PRC AG LF Monthly'!AB80</f>
        <v>0</v>
      </c>
      <c r="K79" s="182">
        <f>'PRC AG LF Monthly'!AM119</f>
        <v>0</v>
      </c>
      <c r="L79" s="182">
        <f>'PRC AG LF Monthly'!AN119</f>
        <v>332</v>
      </c>
      <c r="M79" s="182">
        <f t="shared" ref="M79" si="14">SUM(K79*100/L79)</f>
        <v>0</v>
      </c>
      <c r="N79" s="119"/>
    </row>
    <row r="80" spans="1:14">
      <c r="A80" s="119">
        <f>'PRC AG LF Monthly'!A120</f>
        <v>2</v>
      </c>
      <c r="B80" s="119" t="str">
        <f>'PRC AG LF Monthly'!B120</f>
        <v xml:space="preserve">†Ó²ÖÖ•ÖÖêÖÖ‡Ô </v>
      </c>
      <c r="C80" s="182">
        <f>'PRC AG LF Monthly'!C120</f>
        <v>159</v>
      </c>
      <c r="D80" s="182">
        <f>'PRC AG LF Monthly'!D120</f>
        <v>76</v>
      </c>
      <c r="E80" s="182">
        <f>'PRC AG LF Monthly'!E120</f>
        <v>235</v>
      </c>
      <c r="F80" s="182">
        <f t="shared" ref="F80:F90" si="15">SUM(H80-G80)</f>
        <v>0</v>
      </c>
      <c r="G80" s="182">
        <f>'PRC AG LF Monthly'!K120</f>
        <v>0</v>
      </c>
      <c r="H80" s="182">
        <f>'PRC AG LF Monthly'!V120</f>
        <v>0</v>
      </c>
      <c r="I80" s="182">
        <f t="shared" ref="I80:I90" si="16">SUM(K80-J80)</f>
        <v>0</v>
      </c>
      <c r="J80" s="182">
        <f>'PRC AG LF Monthly'!AB81</f>
        <v>0</v>
      </c>
      <c r="K80" s="182">
        <f>'PRC AG LF Monthly'!AM120</f>
        <v>0</v>
      </c>
      <c r="L80" s="182">
        <f>'PRC AG LF Monthly'!AN120</f>
        <v>235</v>
      </c>
      <c r="M80" s="182">
        <f t="shared" ref="M80:M90" si="17">SUM(K80*100/L80)</f>
        <v>0</v>
      </c>
      <c r="N80" s="119"/>
    </row>
    <row r="81" spans="1:14">
      <c r="A81" s="119">
        <f>'PRC AG LF Monthly'!A121</f>
        <v>3</v>
      </c>
      <c r="B81" s="119" t="str">
        <f>'PRC AG LF Monthly'!B121</f>
        <v xml:space="preserve">†ÖÂ™üß </v>
      </c>
      <c r="C81" s="182">
        <f>'PRC AG LF Monthly'!C121</f>
        <v>116</v>
      </c>
      <c r="D81" s="182">
        <f>'PRC AG LF Monthly'!D121</f>
        <v>51</v>
      </c>
      <c r="E81" s="182">
        <f>'PRC AG LF Monthly'!E121</f>
        <v>167</v>
      </c>
      <c r="F81" s="182">
        <f t="shared" si="15"/>
        <v>0</v>
      </c>
      <c r="G81" s="182">
        <f>'PRC AG LF Monthly'!K121</f>
        <v>0</v>
      </c>
      <c r="H81" s="182">
        <f>'PRC AG LF Monthly'!V121</f>
        <v>0</v>
      </c>
      <c r="I81" s="182">
        <f t="shared" si="16"/>
        <v>0</v>
      </c>
      <c r="J81" s="182">
        <f>'PRC AG LF Monthly'!AB82</f>
        <v>0</v>
      </c>
      <c r="K81" s="182">
        <f>'PRC AG LF Monthly'!AM121</f>
        <v>0</v>
      </c>
      <c r="L81" s="182">
        <f>'PRC AG LF Monthly'!AN121</f>
        <v>167</v>
      </c>
      <c r="M81" s="182">
        <f t="shared" si="17"/>
        <v>0</v>
      </c>
      <c r="N81" s="119"/>
    </row>
    <row r="82" spans="1:14">
      <c r="A82" s="119">
        <f>'PRC AG LF Monthly'!A122</f>
        <v>4</v>
      </c>
      <c r="B82" s="119" t="str">
        <f>'PRC AG LF Monthly'!B122</f>
        <v xml:space="preserve">Öê¾Ö¸üÖ‡Ô </v>
      </c>
      <c r="C82" s="182">
        <f>'PRC AG LF Monthly'!C122</f>
        <v>48</v>
      </c>
      <c r="D82" s="182">
        <f>'PRC AG LF Monthly'!D122</f>
        <v>45</v>
      </c>
      <c r="E82" s="182">
        <f>'PRC AG LF Monthly'!E122</f>
        <v>93</v>
      </c>
      <c r="F82" s="182">
        <f t="shared" si="15"/>
        <v>0</v>
      </c>
      <c r="G82" s="182">
        <f>'PRC AG LF Monthly'!K122</f>
        <v>0</v>
      </c>
      <c r="H82" s="182">
        <f>'PRC AG LF Monthly'!V122</f>
        <v>0</v>
      </c>
      <c r="I82" s="182">
        <f t="shared" si="16"/>
        <v>0</v>
      </c>
      <c r="J82" s="182">
        <f>'PRC AG LF Monthly'!AB83</f>
        <v>0</v>
      </c>
      <c r="K82" s="182">
        <f>'PRC AG LF Monthly'!AM122</f>
        <v>0</v>
      </c>
      <c r="L82" s="182">
        <f>'PRC AG LF Monthly'!AN122</f>
        <v>93</v>
      </c>
      <c r="M82" s="182">
        <f t="shared" si="17"/>
        <v>0</v>
      </c>
      <c r="N82" s="119"/>
    </row>
    <row r="83" spans="1:14">
      <c r="A83" s="119">
        <f>'PRC AG LF Monthly'!A123</f>
        <v>5</v>
      </c>
      <c r="B83" s="119" t="str">
        <f>'PRC AG LF Monthly'!B123</f>
        <v xml:space="preserve">êú•Ö </v>
      </c>
      <c r="C83" s="182">
        <f>'PRC AG LF Monthly'!C123</f>
        <v>78</v>
      </c>
      <c r="D83" s="182">
        <f>'PRC AG LF Monthly'!D123</f>
        <v>46</v>
      </c>
      <c r="E83" s="182">
        <f>'PRC AG LF Monthly'!E123</f>
        <v>124</v>
      </c>
      <c r="F83" s="182">
        <f t="shared" si="15"/>
        <v>20</v>
      </c>
      <c r="G83" s="182">
        <f>'PRC AG LF Monthly'!K123</f>
        <v>0</v>
      </c>
      <c r="H83" s="182">
        <f>'PRC AG LF Monthly'!V123</f>
        <v>20</v>
      </c>
      <c r="I83" s="182">
        <f t="shared" si="16"/>
        <v>0</v>
      </c>
      <c r="J83" s="182">
        <f>'PRC AG LF Monthly'!AB84</f>
        <v>0</v>
      </c>
      <c r="K83" s="182">
        <f>'PRC AG LF Monthly'!AM123</f>
        <v>0</v>
      </c>
      <c r="L83" s="182">
        <f>'PRC AG LF Monthly'!AN123</f>
        <v>124</v>
      </c>
      <c r="M83" s="182">
        <f t="shared" si="17"/>
        <v>0</v>
      </c>
      <c r="N83" s="119"/>
    </row>
    <row r="84" spans="1:14">
      <c r="A84" s="119">
        <f>'PRC AG LF Monthly'!A124</f>
        <v>6</v>
      </c>
      <c r="B84" s="119" t="str">
        <f>'PRC AG LF Monthly'!B124</f>
        <v xml:space="preserve">´ÖÖ•Ö»ÖÖÖÓ¾Ö </v>
      </c>
      <c r="C84" s="182">
        <f>'PRC AG LF Monthly'!C124</f>
        <v>213</v>
      </c>
      <c r="D84" s="182">
        <f>'PRC AG LF Monthly'!D124</f>
        <v>50</v>
      </c>
      <c r="E84" s="182">
        <f>'PRC AG LF Monthly'!E124</f>
        <v>263</v>
      </c>
      <c r="F84" s="182">
        <f t="shared" si="15"/>
        <v>0</v>
      </c>
      <c r="G84" s="182">
        <f>'PRC AG LF Monthly'!K124</f>
        <v>0</v>
      </c>
      <c r="H84" s="182">
        <f>'PRC AG LF Monthly'!V124</f>
        <v>0</v>
      </c>
      <c r="I84" s="182">
        <f t="shared" si="16"/>
        <v>0</v>
      </c>
      <c r="J84" s="182">
        <f>'PRC AG LF Monthly'!AB85</f>
        <v>0</v>
      </c>
      <c r="K84" s="182">
        <f>'PRC AG LF Monthly'!AM124</f>
        <v>0</v>
      </c>
      <c r="L84" s="182">
        <f>'PRC AG LF Monthly'!AN124</f>
        <v>263</v>
      </c>
      <c r="M84" s="182">
        <f t="shared" si="17"/>
        <v>0</v>
      </c>
      <c r="N84" s="119"/>
    </row>
    <row r="85" spans="1:14">
      <c r="A85" s="119">
        <f>'PRC AG LF Monthly'!A125</f>
        <v>7</v>
      </c>
      <c r="B85" s="119" t="str">
        <f>'PRC AG LF Monthly'!B125</f>
        <v xml:space="preserve">¯ÖÖ™üÖê¤üÖ </v>
      </c>
      <c r="C85" s="182">
        <f>'PRC AG LF Monthly'!C125</f>
        <v>272</v>
      </c>
      <c r="D85" s="182">
        <f>'PRC AG LF Monthly'!D125</f>
        <v>45</v>
      </c>
      <c r="E85" s="182">
        <f>'PRC AG LF Monthly'!E125</f>
        <v>317</v>
      </c>
      <c r="F85" s="182">
        <f t="shared" si="15"/>
        <v>0</v>
      </c>
      <c r="G85" s="182">
        <f>'PRC AG LF Monthly'!K125</f>
        <v>0</v>
      </c>
      <c r="H85" s="182">
        <f>'PRC AG LF Monthly'!V125</f>
        <v>0</v>
      </c>
      <c r="I85" s="182">
        <f t="shared" si="16"/>
        <v>0</v>
      </c>
      <c r="J85" s="182">
        <f>'PRC AG LF Monthly'!AB86</f>
        <v>0</v>
      </c>
      <c r="K85" s="182">
        <f>'PRC AG LF Monthly'!AM125</f>
        <v>0</v>
      </c>
      <c r="L85" s="182">
        <f>'PRC AG LF Monthly'!AN125</f>
        <v>317</v>
      </c>
      <c r="M85" s="182">
        <f t="shared" si="17"/>
        <v>0</v>
      </c>
      <c r="N85" s="119"/>
    </row>
    <row r="86" spans="1:14">
      <c r="A86" s="119">
        <f>'PRC AG LF Monthly'!A126</f>
        <v>8</v>
      </c>
      <c r="B86" s="119" t="str">
        <f>'PRC AG LF Monthly'!B126</f>
        <v xml:space="preserve">¯Ö¸üôûß </v>
      </c>
      <c r="C86" s="182">
        <f>'PRC AG LF Monthly'!C126</f>
        <v>309</v>
      </c>
      <c r="D86" s="182">
        <f>'PRC AG LF Monthly'!D126</f>
        <v>51</v>
      </c>
      <c r="E86" s="182">
        <f>'PRC AG LF Monthly'!E126</f>
        <v>360</v>
      </c>
      <c r="F86" s="182">
        <f t="shared" si="15"/>
        <v>21</v>
      </c>
      <c r="G86" s="182">
        <f>'PRC AG LF Monthly'!K126</f>
        <v>0</v>
      </c>
      <c r="H86" s="182">
        <f>'PRC AG LF Monthly'!V126</f>
        <v>21</v>
      </c>
      <c r="I86" s="182">
        <f t="shared" si="16"/>
        <v>0</v>
      </c>
      <c r="J86" s="182">
        <f>'PRC AG LF Monthly'!AB87</f>
        <v>0</v>
      </c>
      <c r="K86" s="182">
        <f>'PRC AG LF Monthly'!AM126</f>
        <v>0</v>
      </c>
      <c r="L86" s="182">
        <f>'PRC AG LF Monthly'!AN126</f>
        <v>360</v>
      </c>
      <c r="M86" s="182">
        <f t="shared" si="17"/>
        <v>0</v>
      </c>
      <c r="N86" s="119"/>
    </row>
    <row r="87" spans="1:14">
      <c r="A87" s="119">
        <f>'PRC AG LF Monthly'!A127</f>
        <v>9</v>
      </c>
      <c r="B87" s="119" t="str">
        <f>'PRC AG LF Monthly'!B127</f>
        <v xml:space="preserve">¬ÖÖ¹ý¸ü </v>
      </c>
      <c r="C87" s="182">
        <f>'PRC AG LF Monthly'!C127</f>
        <v>127</v>
      </c>
      <c r="D87" s="182">
        <f>'PRC AG LF Monthly'!D127</f>
        <v>45</v>
      </c>
      <c r="E87" s="182">
        <f>'PRC AG LF Monthly'!E127</f>
        <v>172</v>
      </c>
      <c r="F87" s="182">
        <f t="shared" si="15"/>
        <v>0</v>
      </c>
      <c r="G87" s="182">
        <f>'PRC AG LF Monthly'!K127</f>
        <v>0</v>
      </c>
      <c r="H87" s="182">
        <f>'PRC AG LF Monthly'!V127</f>
        <v>0</v>
      </c>
      <c r="I87" s="182">
        <f t="shared" si="16"/>
        <v>0</v>
      </c>
      <c r="J87" s="182">
        <f>'PRC AG LF Monthly'!AB88</f>
        <v>0</v>
      </c>
      <c r="K87" s="182">
        <f>'PRC AG LF Monthly'!AM127</f>
        <v>0</v>
      </c>
      <c r="L87" s="182">
        <f>'PRC AG LF Monthly'!AN127</f>
        <v>172</v>
      </c>
      <c r="M87" s="182">
        <f t="shared" si="17"/>
        <v>0</v>
      </c>
      <c r="N87" s="119"/>
    </row>
    <row r="88" spans="1:14">
      <c r="A88" s="119">
        <f>'PRC AG LF Monthly'!A128</f>
        <v>10</v>
      </c>
      <c r="B88" s="119" t="str">
        <f>'PRC AG LF Monthly'!B128</f>
        <v xml:space="preserve">¾Ö›ü¾ÖÖß </v>
      </c>
      <c r="C88" s="182">
        <f>'PRC AG LF Monthly'!C128</f>
        <v>64</v>
      </c>
      <c r="D88" s="182">
        <f>'PRC AG LF Monthly'!D128</f>
        <v>45</v>
      </c>
      <c r="E88" s="182">
        <f>'PRC AG LF Monthly'!E128</f>
        <v>109</v>
      </c>
      <c r="F88" s="182">
        <f>'PRC AG LF Monthly'!F128</f>
        <v>0</v>
      </c>
      <c r="G88" s="182">
        <f>'PRC AG LF Monthly'!K128</f>
        <v>21</v>
      </c>
      <c r="H88" s="182">
        <f>'PRC AG LF Monthly'!V128</f>
        <v>50</v>
      </c>
      <c r="I88" s="182">
        <f>'PRC AG LF Monthly'!I128</f>
        <v>0</v>
      </c>
      <c r="J88" s="182">
        <f>'PRC AG LF Monthly'!J128</f>
        <v>0</v>
      </c>
      <c r="K88" s="182">
        <f>'PRC AG LF Monthly'!AM128</f>
        <v>0</v>
      </c>
      <c r="L88" s="182">
        <f>'PRC AG LF Monthly'!AN128</f>
        <v>109</v>
      </c>
      <c r="M88" s="182">
        <f t="shared" si="17"/>
        <v>0</v>
      </c>
      <c r="N88" s="119"/>
    </row>
    <row r="89" spans="1:14">
      <c r="A89" s="119">
        <f>'PRC AG LF Monthly'!A129</f>
        <v>11</v>
      </c>
      <c r="B89" s="119" t="str">
        <f>'PRC AG LF Monthly'!B129</f>
        <v>×¿Ö¹ý¸ü (úÖ.)</v>
      </c>
      <c r="C89" s="182">
        <f>'PRC AG LF Monthly'!C129</f>
        <v>148</v>
      </c>
      <c r="D89" s="182">
        <f>'PRC AG LF Monthly'!D129</f>
        <v>45</v>
      </c>
      <c r="E89" s="182">
        <f>'PRC AG LF Monthly'!E129</f>
        <v>193</v>
      </c>
      <c r="F89" s="182">
        <f>'PRC AG LF Monthly'!F129</f>
        <v>0</v>
      </c>
      <c r="G89" s="182">
        <f>'PRC AG LF Monthly'!K129</f>
        <v>0</v>
      </c>
      <c r="H89" s="182">
        <f>'PRC AG LF Monthly'!V129</f>
        <v>0</v>
      </c>
      <c r="I89" s="182">
        <f>'PRC AG LF Monthly'!I129</f>
        <v>0</v>
      </c>
      <c r="J89" s="182">
        <f>'PRC AG LF Monthly'!J129</f>
        <v>0</v>
      </c>
      <c r="K89" s="182">
        <f>'PRC AG LF Monthly'!AM129</f>
        <v>0</v>
      </c>
      <c r="L89" s="182">
        <f>'PRC AG LF Monthly'!AN129</f>
        <v>193</v>
      </c>
      <c r="M89" s="182">
        <f t="shared" si="17"/>
        <v>0</v>
      </c>
      <c r="N89" s="119"/>
    </row>
    <row r="90" spans="1:14">
      <c r="A90" s="119"/>
      <c r="B90" s="120" t="s">
        <v>325</v>
      </c>
      <c r="C90" s="184">
        <f>'PRC AG LF Monthly'!C130</f>
        <v>1806</v>
      </c>
      <c r="D90" s="184">
        <f>'PRC AG LF Monthly'!D130</f>
        <v>559</v>
      </c>
      <c r="E90" s="184">
        <f>'PRC AG LF Monthly'!E130</f>
        <v>2365</v>
      </c>
      <c r="F90" s="184">
        <f t="shared" si="15"/>
        <v>70</v>
      </c>
      <c r="G90" s="185">
        <f>'PRC AG LF Monthly'!K130</f>
        <v>21</v>
      </c>
      <c r="H90" s="185">
        <f>'PRC AG LF Monthly'!V130</f>
        <v>91</v>
      </c>
      <c r="I90" s="184">
        <f t="shared" si="16"/>
        <v>0</v>
      </c>
      <c r="J90" s="184">
        <f>'PRC AG LF Monthly'!AB91</f>
        <v>0</v>
      </c>
      <c r="K90" s="184">
        <f>'PRC AG LF Monthly'!AM130</f>
        <v>0</v>
      </c>
      <c r="L90" s="184">
        <f>'PRC AG LF Monthly'!AN130</f>
        <v>2365</v>
      </c>
      <c r="M90" s="184">
        <f t="shared" si="17"/>
        <v>0</v>
      </c>
      <c r="N90" s="119"/>
    </row>
    <row r="91" spans="1:14">
      <c r="A91" s="119"/>
      <c r="B91" s="120" t="s">
        <v>322</v>
      </c>
      <c r="C91" s="121">
        <f>'PRC AG LF Monthly'!C148</f>
        <v>9315</v>
      </c>
      <c r="D91" s="121">
        <f>'PRC AG LF Monthly'!D148</f>
        <v>1004</v>
      </c>
      <c r="E91" s="121">
        <f>'PRC AG LF Monthly'!E148</f>
        <v>10319</v>
      </c>
      <c r="F91" s="121">
        <f>F78+F90</f>
        <v>70</v>
      </c>
      <c r="G91" s="121">
        <f>'PRC AG LF Monthly'!K148</f>
        <v>21</v>
      </c>
      <c r="H91" s="182">
        <f>'PRC AG LF Monthly'!V148</f>
        <v>91</v>
      </c>
      <c r="I91" s="121">
        <f>I78+I90</f>
        <v>62</v>
      </c>
      <c r="J91" s="121">
        <f>'PRC AG LF Monthly'!J148</f>
        <v>0</v>
      </c>
      <c r="K91" s="121">
        <f>'PRC AG LF Monthly'!AM148</f>
        <v>62</v>
      </c>
      <c r="L91" s="121">
        <f>'PRC AG LF Monthly'!AN148</f>
        <v>10257</v>
      </c>
      <c r="M91" s="121">
        <f>'PRC AG LF Monthly'!AO148</f>
        <v>0</v>
      </c>
      <c r="N91" s="119"/>
    </row>
  </sheetData>
  <mergeCells count="3">
    <mergeCell ref="A63:N63"/>
    <mergeCell ref="A1:N1"/>
    <mergeCell ref="A32:N32"/>
  </mergeCells>
  <pageMargins left="0.2" right="0.2" top="0.75" bottom="0.75" header="0.3" footer="0.3"/>
  <pageSetup paperSize="9" scale="9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H10" sqref="H10"/>
    </sheetView>
  </sheetViews>
  <sheetFormatPr defaultRowHeight="15"/>
  <cols>
    <col min="1" max="1" width="6.140625" customWidth="1"/>
    <col min="2" max="2" width="19" customWidth="1"/>
    <col min="3" max="3" width="15.85546875" customWidth="1"/>
    <col min="4" max="4" width="16.5703125" customWidth="1"/>
    <col min="5" max="5" width="15" customWidth="1"/>
  </cols>
  <sheetData>
    <row r="1" spans="1:5" ht="63">
      <c r="A1" s="35" t="s">
        <v>0</v>
      </c>
      <c r="B1" s="35" t="s">
        <v>55</v>
      </c>
      <c r="C1" s="36" t="s">
        <v>56</v>
      </c>
      <c r="D1" s="36" t="s">
        <v>57</v>
      </c>
      <c r="E1" s="36" t="s">
        <v>58</v>
      </c>
    </row>
    <row r="2" spans="1:5" ht="24">
      <c r="A2" s="11">
        <v>1</v>
      </c>
      <c r="B2" s="11">
        <v>2</v>
      </c>
      <c r="C2" s="11">
        <v>3</v>
      </c>
      <c r="D2" s="11">
        <v>4</v>
      </c>
      <c r="E2" s="38">
        <v>5</v>
      </c>
    </row>
    <row r="3" spans="1:5" ht="24">
      <c r="A3" s="11">
        <v>1</v>
      </c>
      <c r="B3" s="4" t="s">
        <v>14</v>
      </c>
      <c r="C3" s="11"/>
      <c r="D3" s="37"/>
      <c r="E3" s="37"/>
    </row>
    <row r="4" spans="1:5" ht="24">
      <c r="A4" s="11">
        <v>2</v>
      </c>
      <c r="B4" s="4" t="s">
        <v>15</v>
      </c>
      <c r="C4" s="11"/>
      <c r="D4" s="37"/>
      <c r="E4" s="37"/>
    </row>
    <row r="5" spans="1:5" ht="24">
      <c r="A5" s="11">
        <v>3</v>
      </c>
      <c r="B5" s="4" t="s">
        <v>16</v>
      </c>
      <c r="C5" s="11"/>
      <c r="D5" s="37"/>
      <c r="E5" s="37"/>
    </row>
    <row r="6" spans="1:5" ht="24">
      <c r="A6" s="11">
        <v>4</v>
      </c>
      <c r="B6" s="4" t="s">
        <v>17</v>
      </c>
      <c r="C6" s="11"/>
      <c r="D6" s="37"/>
      <c r="E6" s="37"/>
    </row>
    <row r="7" spans="1:5" ht="24">
      <c r="A7" s="11">
        <v>5</v>
      </c>
      <c r="B7" s="4" t="s">
        <v>18</v>
      </c>
      <c r="C7" s="11"/>
      <c r="D7" s="37"/>
      <c r="E7" s="37"/>
    </row>
    <row r="8" spans="1:5" ht="24">
      <c r="A8" s="11">
        <v>6</v>
      </c>
      <c r="B8" s="4" t="s">
        <v>19</v>
      </c>
      <c r="C8" s="11"/>
      <c r="D8" s="37"/>
      <c r="E8" s="37"/>
    </row>
    <row r="9" spans="1:5" ht="24">
      <c r="A9" s="11">
        <v>7</v>
      </c>
      <c r="B9" s="4" t="s">
        <v>20</v>
      </c>
      <c r="C9" s="11"/>
      <c r="D9" s="37"/>
      <c r="E9" s="37"/>
    </row>
    <row r="10" spans="1:5" ht="24">
      <c r="A10" s="11">
        <v>8</v>
      </c>
      <c r="B10" s="4" t="s">
        <v>33</v>
      </c>
      <c r="C10" s="11"/>
      <c r="D10" s="37"/>
      <c r="E10" s="37"/>
    </row>
    <row r="11" spans="1:5" ht="24">
      <c r="A11" s="11">
        <v>9</v>
      </c>
      <c r="B11" s="4" t="s">
        <v>34</v>
      </c>
      <c r="C11" s="11"/>
      <c r="D11" s="37"/>
      <c r="E11" s="37"/>
    </row>
    <row r="12" spans="1:5" ht="24">
      <c r="A12" s="11">
        <v>10</v>
      </c>
      <c r="B12" s="4" t="s">
        <v>23</v>
      </c>
      <c r="C12" s="11"/>
      <c r="D12" s="37"/>
      <c r="E12" s="37"/>
    </row>
    <row r="13" spans="1:5" ht="24">
      <c r="A13" s="11">
        <v>11</v>
      </c>
      <c r="B13" s="4" t="s">
        <v>35</v>
      </c>
      <c r="C13" s="11"/>
      <c r="D13" s="37"/>
      <c r="E13" s="37"/>
    </row>
    <row r="14" spans="1:5" ht="24">
      <c r="A14" s="11">
        <v>12</v>
      </c>
      <c r="B14" s="4" t="s">
        <v>36</v>
      </c>
      <c r="C14" s="11"/>
      <c r="D14" s="37"/>
      <c r="E14" s="37"/>
    </row>
    <row r="15" spans="1:5" ht="24">
      <c r="A15" s="11">
        <v>13</v>
      </c>
      <c r="B15" s="4" t="s">
        <v>26</v>
      </c>
      <c r="C15" s="11"/>
      <c r="D15" s="37"/>
      <c r="E15" s="37"/>
    </row>
    <row r="16" spans="1:5" ht="24">
      <c r="A16" s="11">
        <v>14</v>
      </c>
      <c r="B16" s="4" t="s">
        <v>2</v>
      </c>
      <c r="C16" s="11"/>
      <c r="D16" s="11"/>
      <c r="E16" s="37"/>
    </row>
    <row r="17" spans="1:5" ht="24">
      <c r="A17" s="11">
        <v>15</v>
      </c>
      <c r="B17" s="4" t="s">
        <v>3</v>
      </c>
      <c r="C17" s="11"/>
      <c r="D17" s="11"/>
      <c r="E17" s="37"/>
    </row>
    <row r="18" spans="1:5" ht="24">
      <c r="A18" s="11">
        <v>16</v>
      </c>
      <c r="B18" s="4" t="s">
        <v>4</v>
      </c>
      <c r="C18" s="11"/>
      <c r="D18" s="11"/>
      <c r="E18" s="37"/>
    </row>
    <row r="19" spans="1:5" ht="24">
      <c r="A19" s="11">
        <v>17</v>
      </c>
      <c r="B19" s="4" t="s">
        <v>5</v>
      </c>
      <c r="C19" s="11"/>
      <c r="D19" s="11"/>
      <c r="E19" s="37"/>
    </row>
    <row r="20" spans="1:5" ht="24">
      <c r="A20" s="11">
        <v>18</v>
      </c>
      <c r="B20" s="4" t="s">
        <v>6</v>
      </c>
      <c r="C20" s="11"/>
      <c r="D20" s="11"/>
      <c r="E20" s="37"/>
    </row>
    <row r="21" spans="1:5" ht="24">
      <c r="A21" s="11">
        <v>19</v>
      </c>
      <c r="B21" s="4" t="s">
        <v>7</v>
      </c>
      <c r="C21" s="11"/>
      <c r="D21" s="11"/>
      <c r="E21" s="37"/>
    </row>
    <row r="22" spans="1:5" ht="24">
      <c r="A22" s="11">
        <v>20</v>
      </c>
      <c r="B22" s="4" t="s">
        <v>8</v>
      </c>
      <c r="C22" s="11"/>
      <c r="D22" s="11"/>
      <c r="E22" s="37"/>
    </row>
    <row r="23" spans="1:5" ht="24">
      <c r="A23" s="11">
        <v>21</v>
      </c>
      <c r="B23" s="4" t="s">
        <v>9</v>
      </c>
      <c r="C23" s="11"/>
      <c r="D23" s="11"/>
      <c r="E23" s="37"/>
    </row>
    <row r="24" spans="1:5" ht="24">
      <c r="A24" s="11">
        <v>22</v>
      </c>
      <c r="B24" s="4" t="s">
        <v>10</v>
      </c>
      <c r="C24" s="11"/>
      <c r="D24" s="11"/>
      <c r="E24" s="37"/>
    </row>
    <row r="25" spans="1:5" ht="24">
      <c r="A25" s="11">
        <v>23</v>
      </c>
      <c r="B25" s="4" t="s">
        <v>11</v>
      </c>
      <c r="C25" s="11"/>
      <c r="D25" s="11"/>
      <c r="E25" s="37"/>
    </row>
    <row r="26" spans="1:5" ht="24">
      <c r="A26" s="11">
        <v>24</v>
      </c>
      <c r="B26" s="4" t="s">
        <v>12</v>
      </c>
      <c r="C26" s="11"/>
      <c r="D26" s="11"/>
      <c r="E26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31" zoomScaleSheetLayoutView="100" workbookViewId="0">
      <selection activeCell="G7" sqref="G7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121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126</v>
      </c>
      <c r="D2" s="63" t="s">
        <v>63</v>
      </c>
      <c r="E2" s="63" t="s">
        <v>38</v>
      </c>
      <c r="F2" s="63" t="s">
        <v>127</v>
      </c>
      <c r="G2" s="63" t="s">
        <v>176</v>
      </c>
      <c r="H2" s="63" t="s">
        <v>128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April!H4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April!H5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April!H6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April!H7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April!H8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April!H9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April!H10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April!H11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April!H12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April!H13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April!H14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April!H15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April!H16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´Öê 2016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(‹×¯ÖÏ»Ö)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(´Öêüü)</v>
      </c>
      <c r="G22" s="63" t="str">
        <f>G2</f>
        <v>´Öê ü´Ö×Æü­µÖÖŸÖ ×­ÖúÖ»Öß úÖœü»Öê»Öê ¯Ö×¸ü“”êû¤ü</v>
      </c>
      <c r="H22" s="63" t="str">
        <f>H2</f>
        <v>´ÖÖÆêü ´Öêü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5</v>
      </c>
      <c r="E23" s="11">
        <v>6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April!H24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April!H25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April!H26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April!H27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April!H28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April!H29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April!H30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April!H31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April!H32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April!H33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April!H34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April!H35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´Öê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(‹×¯ÖÏ»Ö)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(´Öêüü)</v>
      </c>
      <c r="G46" s="11" t="str">
        <f>G2</f>
        <v>´Öê ü´Ö×Æü­µÖÖŸÖ ×­ÖúÖ»Öß úÖœü»Öê»Öê ¯Ö×¸ü“”êû¤ü</v>
      </c>
      <c r="H46" s="11" t="str">
        <f>H2</f>
        <v>´ÖÖÆêü ´Öêü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April!H48</f>
        <v>1816</v>
      </c>
      <c r="D48">
        <f t="shared" ref="D48:H48" si="7">SUM(D16+D35)</f>
        <v>0</v>
      </c>
      <c r="E48">
        <f t="shared" si="7"/>
        <v>1816</v>
      </c>
      <c r="F48">
        <f t="shared" si="7"/>
        <v>0</v>
      </c>
      <c r="G48">
        <f t="shared" si="7"/>
        <v>0</v>
      </c>
      <c r="H48">
        <f t="shared" si="7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´Öê 2016</v>
      </c>
    </row>
    <row r="76" spans="1:8" ht="105">
      <c r="A76" s="63" t="str">
        <f ca="1">'May '!A76</f>
        <v>†.Îú.</v>
      </c>
      <c r="B76" s="63" t="s">
        <v>69</v>
      </c>
      <c r="C76" s="63" t="str">
        <f t="shared" ref="C76:H76" si="8">C2</f>
        <v>´ÖÖÖß»Ö ´Ö×Æü­µÖÖŸÖß»Ö (‹×¯ÖÏ»Ö) ¯ÖÏ»ÖÓ×²ÖŸÖ ¯Ö×¸ü“”êû¤ü</v>
      </c>
      <c r="D76" s="63" t="str">
        <f t="shared" si="8"/>
        <v>­Ö¾Öß­Ö †Ö»Öê»Öê ¯Ö×¸ü“”êû¤ü</v>
      </c>
      <c r="E76" s="63" t="str">
        <f t="shared" si="8"/>
        <v>‹ãúÖ ¯ÖÏ»ÖÓ×²ÖŸÖ ¯Ö×¸ü“”êû¤ü</v>
      </c>
      <c r="F76" s="63" t="str">
        <f t="shared" si="8"/>
        <v>†­Öã¯ÖÖ»Ö­Ö ÃÖÖ¤ü¸ü êú»Öê»Öê ¯Ö×¸ü“”êû¤ü (´Öêüü)</v>
      </c>
      <c r="G76" s="63" t="str">
        <f t="shared" si="8"/>
        <v>´Öê ü´Ö×Æü­µÖÖŸÖ ×­ÖúÖ»Öß úÖœü»Öê»Öê ¯Ö×¸ü“”êû¤ü</v>
      </c>
      <c r="H76" s="63" t="str">
        <f t="shared" si="8"/>
        <v>´ÖÖÆêü ´Öêü 2016 †Öê¸ü ¯ÖÏ»ÖÓ×²ÖŸÖ ¯Ö×¸ü“”êû¤ü</v>
      </c>
    </row>
    <row r="77" spans="1:8" ht="24">
      <c r="A77" s="11">
        <f ca="1">'May '!A77</f>
        <v>1</v>
      </c>
      <c r="B77" s="11">
        <f ca="1">'May '!B77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April!H78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April!H79</f>
        <v>15</v>
      </c>
      <c r="D79" s="11">
        <v>0</v>
      </c>
      <c r="E79" s="11">
        <f t="shared" ref="E79:E87" si="9">SUM(C79:D79)</f>
        <v>15</v>
      </c>
      <c r="F79" s="11">
        <v>0</v>
      </c>
      <c r="G79" s="11">
        <v>0</v>
      </c>
      <c r="H79" s="11">
        <f t="shared" ref="H79:H88" si="10">SUM(E79-G79)</f>
        <v>15</v>
      </c>
    </row>
    <row r="80" spans="1:8" ht="24">
      <c r="A80" s="11">
        <v>3</v>
      </c>
      <c r="B80" s="4" t="s">
        <v>4</v>
      </c>
      <c r="C80" s="11">
        <f>April!H80</f>
        <v>21</v>
      </c>
      <c r="D80" s="11">
        <v>0</v>
      </c>
      <c r="E80" s="11">
        <f t="shared" si="9"/>
        <v>21</v>
      </c>
      <c r="F80" s="11">
        <v>0</v>
      </c>
      <c r="G80" s="11">
        <v>0</v>
      </c>
      <c r="H80" s="11">
        <f t="shared" si="10"/>
        <v>21</v>
      </c>
    </row>
    <row r="81" spans="1:8" ht="24">
      <c r="A81" s="11">
        <v>4</v>
      </c>
      <c r="B81" s="4" t="s">
        <v>5</v>
      </c>
      <c r="C81" s="11">
        <f>April!H81</f>
        <v>29</v>
      </c>
      <c r="D81" s="11">
        <v>0</v>
      </c>
      <c r="E81" s="11">
        <f t="shared" si="9"/>
        <v>29</v>
      </c>
      <c r="F81" s="11">
        <v>0</v>
      </c>
      <c r="G81" s="11">
        <v>0</v>
      </c>
      <c r="H81" s="11">
        <f t="shared" si="10"/>
        <v>29</v>
      </c>
    </row>
    <row r="82" spans="1:8" ht="24">
      <c r="A82" s="11">
        <v>5</v>
      </c>
      <c r="B82" s="4" t="s">
        <v>6</v>
      </c>
      <c r="C82" s="11">
        <f>April!H82</f>
        <v>12</v>
      </c>
      <c r="D82" s="11">
        <v>0</v>
      </c>
      <c r="E82" s="11">
        <f t="shared" si="9"/>
        <v>12</v>
      </c>
      <c r="F82" s="11">
        <v>0</v>
      </c>
      <c r="G82" s="11">
        <v>0</v>
      </c>
      <c r="H82" s="11">
        <f t="shared" si="10"/>
        <v>12</v>
      </c>
    </row>
    <row r="83" spans="1:8" ht="24">
      <c r="A83" s="11">
        <v>6</v>
      </c>
      <c r="B83" s="4" t="s">
        <v>7</v>
      </c>
      <c r="C83" s="11">
        <f>April!H83</f>
        <v>15</v>
      </c>
      <c r="D83" s="11">
        <v>0</v>
      </c>
      <c r="E83" s="11">
        <f t="shared" si="9"/>
        <v>15</v>
      </c>
      <c r="F83" s="11">
        <v>0</v>
      </c>
      <c r="G83" s="11">
        <v>0</v>
      </c>
      <c r="H83" s="11">
        <f t="shared" si="10"/>
        <v>15</v>
      </c>
    </row>
    <row r="84" spans="1:8" ht="24">
      <c r="A84" s="11">
        <v>7</v>
      </c>
      <c r="B84" s="4" t="s">
        <v>8</v>
      </c>
      <c r="C84" s="11">
        <f>April!H84</f>
        <v>30</v>
      </c>
      <c r="D84" s="11">
        <v>0</v>
      </c>
      <c r="E84" s="11">
        <f t="shared" si="9"/>
        <v>30</v>
      </c>
      <c r="F84" s="11">
        <v>0</v>
      </c>
      <c r="G84" s="11">
        <v>0</v>
      </c>
      <c r="H84" s="11">
        <f t="shared" si="10"/>
        <v>30</v>
      </c>
    </row>
    <row r="85" spans="1:8" ht="24">
      <c r="A85" s="11">
        <v>8</v>
      </c>
      <c r="B85" s="4" t="s">
        <v>9</v>
      </c>
      <c r="C85" s="11">
        <f>April!H85</f>
        <v>15</v>
      </c>
      <c r="D85" s="11">
        <v>0</v>
      </c>
      <c r="E85" s="11">
        <f t="shared" si="9"/>
        <v>15</v>
      </c>
      <c r="F85" s="11">
        <v>0</v>
      </c>
      <c r="G85" s="11">
        <v>0</v>
      </c>
      <c r="H85" s="11">
        <f t="shared" si="10"/>
        <v>15</v>
      </c>
    </row>
    <row r="86" spans="1:8" ht="24">
      <c r="A86" s="11">
        <v>9</v>
      </c>
      <c r="B86" s="4" t="s">
        <v>10</v>
      </c>
      <c r="C86" s="11">
        <f>April!H86</f>
        <v>11</v>
      </c>
      <c r="D86" s="11">
        <v>0</v>
      </c>
      <c r="E86" s="11">
        <f t="shared" si="9"/>
        <v>11</v>
      </c>
      <c r="F86" s="11">
        <v>0</v>
      </c>
      <c r="G86" s="11">
        <v>0</v>
      </c>
      <c r="H86" s="11">
        <f t="shared" si="10"/>
        <v>11</v>
      </c>
    </row>
    <row r="87" spans="1:8" ht="24">
      <c r="A87" s="11">
        <v>10</v>
      </c>
      <c r="B87" s="4" t="s">
        <v>11</v>
      </c>
      <c r="C87" s="11">
        <f>April!H87</f>
        <v>9</v>
      </c>
      <c r="D87" s="11">
        <v>0</v>
      </c>
      <c r="E87" s="11">
        <f t="shared" si="9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April!H88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10"/>
        <v>21</v>
      </c>
    </row>
    <row r="89" spans="1:8" ht="24">
      <c r="A89" s="4"/>
      <c r="B89" s="4" t="s">
        <v>13</v>
      </c>
      <c r="C89" s="11">
        <f>April!H89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´Öê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11">C76</f>
        <v>´ÖÖÖß»Ö ´Ö×Æü­µÖÖŸÖß»Ö (‹×¯ÖÏ»Ö) ¯ÖÏ»ÖÓ×²ÖŸÖ ¯Ö×¸ü“”êû¤ü</v>
      </c>
      <c r="D99" s="11" t="str">
        <f>D76</f>
        <v>­Ö¾Öß­Ö †Ö»Öê»Öê ¯Ö×¸ü“”êû¤ü</v>
      </c>
      <c r="E99" s="11" t="str">
        <f t="shared" si="11"/>
        <v>‹ãúÖ ¯ÖÏ»ÖÓ×²ÖŸÖ ¯Ö×¸ü“”êû¤ü</v>
      </c>
      <c r="F99" s="11" t="str">
        <f t="shared" si="11"/>
        <v>†­Öã¯ÖÖ»Ö­Ö ÃÖÖ¤ü¸ü êú»Öê»Öê ¯Ö×¸ü“”êû¤ü (´Öêüü)</v>
      </c>
      <c r="G99" s="11" t="str">
        <f t="shared" si="11"/>
        <v>´Öê ü´Ö×Æü­µÖÖŸÖ ×­ÖúÖ»Öß úÖœü»Öê»Öê ¯Ö×¸ü“”êû¤ü</v>
      </c>
      <c r="H99" s="11" t="str">
        <f>H76</f>
        <v>´ÖÖÆêü ´Öêü 2016 †Öê¸ü ¯ÖÏ»ÖÓ×²ÖŸÖ ¯Ö×¸ü“”êû¤ü</v>
      </c>
    </row>
    <row r="100" spans="1:8" ht="24">
      <c r="A100" s="11">
        <f ca="1">A77</f>
        <v>1</v>
      </c>
      <c r="B100" s="11">
        <f t="shared" ref="B100:C100" ca="1" si="12">B77</f>
        <v>2</v>
      </c>
      <c r="C100" s="11">
        <f t="shared" si="12"/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April!H101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 t="shared" ref="H101:H112" si="13">SUM(E101-G101)</f>
        <v>10</v>
      </c>
    </row>
    <row r="102" spans="1:8" ht="24">
      <c r="A102" s="11">
        <v>2</v>
      </c>
      <c r="B102" s="4" t="s">
        <v>15</v>
      </c>
      <c r="C102" s="11">
        <f>April!H102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si="13"/>
        <v>16</v>
      </c>
    </row>
    <row r="103" spans="1:8" ht="24">
      <c r="A103" s="11">
        <v>3</v>
      </c>
      <c r="B103" s="4" t="s">
        <v>16</v>
      </c>
      <c r="C103" s="11">
        <f>April!H103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3"/>
        <v>12</v>
      </c>
    </row>
    <row r="104" spans="1:8" ht="24">
      <c r="A104" s="11">
        <v>4</v>
      </c>
      <c r="B104" s="4" t="s">
        <v>17</v>
      </c>
      <c r="C104" s="11">
        <f>April!H104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3"/>
        <v>18</v>
      </c>
    </row>
    <row r="105" spans="1:8" ht="24">
      <c r="A105" s="11">
        <v>5</v>
      </c>
      <c r="B105" s="4" t="s">
        <v>18</v>
      </c>
      <c r="C105" s="11">
        <f>April!H105</f>
        <v>9</v>
      </c>
      <c r="D105" s="11">
        <v>0</v>
      </c>
      <c r="E105" s="11">
        <f t="shared" ref="E105:E113" si="14">SUM(C105:D105)</f>
        <v>9</v>
      </c>
      <c r="F105" s="11">
        <v>0</v>
      </c>
      <c r="G105" s="11">
        <v>0</v>
      </c>
      <c r="H105" s="11">
        <f t="shared" si="13"/>
        <v>9</v>
      </c>
    </row>
    <row r="106" spans="1:8" ht="24">
      <c r="A106" s="11">
        <v>6</v>
      </c>
      <c r="B106" s="4" t="s">
        <v>19</v>
      </c>
      <c r="C106" s="11">
        <f>April!H106</f>
        <v>24</v>
      </c>
      <c r="D106" s="11">
        <v>0</v>
      </c>
      <c r="E106" s="11">
        <f t="shared" si="14"/>
        <v>24</v>
      </c>
      <c r="F106" s="11">
        <v>0</v>
      </c>
      <c r="G106" s="11">
        <v>0</v>
      </c>
      <c r="H106" s="11">
        <f t="shared" si="13"/>
        <v>24</v>
      </c>
    </row>
    <row r="107" spans="1:8" ht="24">
      <c r="A107" s="11">
        <v>7</v>
      </c>
      <c r="B107" s="4" t="s">
        <v>20</v>
      </c>
      <c r="C107" s="11">
        <f>April!H107</f>
        <v>24</v>
      </c>
      <c r="D107" s="11">
        <v>0</v>
      </c>
      <c r="E107" s="11">
        <f t="shared" si="14"/>
        <v>24</v>
      </c>
      <c r="F107" s="11">
        <v>0</v>
      </c>
      <c r="G107" s="11">
        <v>0</v>
      </c>
      <c r="H107" s="11">
        <f t="shared" si="13"/>
        <v>24</v>
      </c>
    </row>
    <row r="108" spans="1:8" ht="24">
      <c r="A108" s="11">
        <v>8</v>
      </c>
      <c r="B108" s="4" t="s">
        <v>33</v>
      </c>
      <c r="C108" s="11">
        <f>April!H108</f>
        <v>9</v>
      </c>
      <c r="D108" s="11">
        <v>0</v>
      </c>
      <c r="E108" s="11">
        <f t="shared" si="14"/>
        <v>9</v>
      </c>
      <c r="F108" s="11">
        <v>0</v>
      </c>
      <c r="G108" s="11">
        <v>0</v>
      </c>
      <c r="H108" s="11">
        <f t="shared" si="13"/>
        <v>9</v>
      </c>
    </row>
    <row r="109" spans="1:8" ht="24">
      <c r="A109" s="11">
        <v>9</v>
      </c>
      <c r="B109" s="4" t="s">
        <v>34</v>
      </c>
      <c r="C109" s="11">
        <f>April!H109</f>
        <v>4</v>
      </c>
      <c r="D109" s="11">
        <v>0</v>
      </c>
      <c r="E109" s="11">
        <f t="shared" si="14"/>
        <v>4</v>
      </c>
      <c r="F109" s="11">
        <v>0</v>
      </c>
      <c r="G109" s="11">
        <v>0</v>
      </c>
      <c r="H109" s="11">
        <f t="shared" si="13"/>
        <v>4</v>
      </c>
    </row>
    <row r="110" spans="1:8" ht="24">
      <c r="A110" s="11">
        <v>10</v>
      </c>
      <c r="B110" s="4" t="s">
        <v>71</v>
      </c>
      <c r="C110" s="11">
        <f>April!H110</f>
        <v>27</v>
      </c>
      <c r="D110" s="11">
        <v>0</v>
      </c>
      <c r="E110" s="11">
        <f t="shared" si="14"/>
        <v>27</v>
      </c>
      <c r="F110" s="11">
        <v>0</v>
      </c>
      <c r="G110" s="11">
        <v>0</v>
      </c>
      <c r="H110" s="11">
        <f t="shared" si="13"/>
        <v>27</v>
      </c>
    </row>
    <row r="111" spans="1:8" ht="24">
      <c r="A111" s="11">
        <v>11</v>
      </c>
      <c r="B111" s="4" t="s">
        <v>35</v>
      </c>
      <c r="C111" s="11">
        <f>April!H111</f>
        <v>45</v>
      </c>
      <c r="D111" s="11">
        <v>0</v>
      </c>
      <c r="E111" s="11">
        <f t="shared" si="14"/>
        <v>45</v>
      </c>
      <c r="F111" s="11">
        <v>0</v>
      </c>
      <c r="G111" s="11">
        <v>0</v>
      </c>
      <c r="H111" s="11">
        <f t="shared" si="13"/>
        <v>45</v>
      </c>
    </row>
    <row r="112" spans="1:8" ht="24">
      <c r="A112" s="11">
        <v>12</v>
      </c>
      <c r="B112" s="4" t="s">
        <v>36</v>
      </c>
      <c r="C112" s="11">
        <f>April!H112</f>
        <v>38</v>
      </c>
      <c r="D112" s="11">
        <v>0</v>
      </c>
      <c r="E112" s="11">
        <f t="shared" si="14"/>
        <v>38</v>
      </c>
      <c r="F112" s="11">
        <v>0</v>
      </c>
      <c r="G112" s="11">
        <v>0</v>
      </c>
      <c r="H112" s="11">
        <f t="shared" si="13"/>
        <v>38</v>
      </c>
    </row>
    <row r="113" spans="1:8" ht="24">
      <c r="A113" s="11"/>
      <c r="B113" s="4" t="s">
        <v>13</v>
      </c>
      <c r="C113" s="11">
        <f>April!H113</f>
        <v>236</v>
      </c>
      <c r="D113" s="11">
        <f>SUM(D101:D112)</f>
        <v>0</v>
      </c>
      <c r="E113" s="11">
        <f t="shared" si="14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´Öê 2016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(‹×¯ÖÏ»Ö)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(´Öêüü)</v>
      </c>
      <c r="G123" s="133" t="str">
        <f>G76</f>
        <v>´Öê ü´Ö×Æü­µÖÖŸÖ ×­ÖúÖ»Öß úÖœü»Öê»Öê ¯Ö×¸ü“”êû¤ü</v>
      </c>
      <c r="H123" s="133" t="str">
        <f>H76</f>
        <v>´ÖÖÆêü ´Öêü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April!C125</f>
        <v>475</v>
      </c>
      <c r="D125" s="6">
        <v>0</v>
      </c>
      <c r="E125" s="6">
        <f>SUM(C125:D125)</f>
        <v>475</v>
      </c>
      <c r="F125" s="6">
        <f t="shared" ref="F125:H125" si="15">SUM(F89+F113)</f>
        <v>0</v>
      </c>
      <c r="G125" s="6">
        <f t="shared" si="15"/>
        <v>0</v>
      </c>
      <c r="H125" s="6">
        <f t="shared" si="15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 ca="1">'May '!H156</f>
        <v>‹×¯ÖÏ»Ö 2016</v>
      </c>
    </row>
    <row r="157" spans="1:8" ht="105">
      <c r="A157" s="63" t="str">
        <f ca="1">'May '!A157</f>
        <v>†.Îú.</v>
      </c>
      <c r="B157" s="63" t="s">
        <v>69</v>
      </c>
      <c r="C157" s="63" t="str">
        <f t="shared" ref="C157:H157" si="16">C2</f>
        <v>´ÖÖÖß»Ö ´Ö×Æü­µÖÖŸÖß»Ö (‹×¯ÖÏ»Ö) ¯ÖÏ»ÖÓ×²ÖŸÖ ¯Ö×¸ü“”êû¤ü</v>
      </c>
      <c r="D157" s="63" t="str">
        <f t="shared" si="16"/>
        <v>­Ö¾Öß­Ö †Ö»Öê»Öê ¯Ö×¸ü“”êû¤ü</v>
      </c>
      <c r="E157" s="63" t="str">
        <f t="shared" si="16"/>
        <v>‹ãúÖ ¯ÖÏ»ÖÓ×²ÖŸÖ ¯Ö×¸ü“”êû¤ü</v>
      </c>
      <c r="F157" s="63" t="str">
        <f t="shared" si="16"/>
        <v>†­Öã¯ÖÖ»Ö­Ö ÃÖÖ¤ü¸ü êú»Öê»Öê ¯Ö×¸ü“”êû¤ü (´Öêüü)</v>
      </c>
      <c r="G157" s="63" t="str">
        <f t="shared" si="16"/>
        <v>´Öê ü´Ö×Æü­µÖÖŸÖ ×­ÖúÖ»Öß úÖœü»Öê»Öê ¯Ö×¸ü“”êû¤ü</v>
      </c>
      <c r="H157" s="63" t="str">
        <f t="shared" si="16"/>
        <v>´ÖÖÆêü ´Öêü 2016 †Öê¸ü ¯ÖÏ»ÖÓ×²ÖŸÖ ¯Ö×¸ü“”êû¤ü</v>
      </c>
    </row>
    <row r="158" spans="1:8" ht="18.75">
      <c r="A158" s="33">
        <f ca="1">'May '!A158</f>
        <v>1</v>
      </c>
      <c r="B158" s="33">
        <f ca="1">'May '!B158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April!H159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April!H160</f>
        <v>235</v>
      </c>
      <c r="D160" s="11">
        <v>0</v>
      </c>
      <c r="E160" s="11">
        <f t="shared" ref="E160:E170" si="17">SUM(C160+D160)</f>
        <v>235</v>
      </c>
      <c r="F160" s="11">
        <v>0</v>
      </c>
      <c r="G160" s="11">
        <v>0</v>
      </c>
      <c r="H160" s="11">
        <f t="shared" ref="H160:H169" si="18">SUM(E160-G160)</f>
        <v>235</v>
      </c>
    </row>
    <row r="161" spans="1:8" ht="24">
      <c r="A161" s="11">
        <v>3</v>
      </c>
      <c r="B161" s="4" t="s">
        <v>4</v>
      </c>
      <c r="C161" s="11">
        <f>April!H161</f>
        <v>167</v>
      </c>
      <c r="D161" s="11">
        <v>0</v>
      </c>
      <c r="E161" s="11">
        <f t="shared" si="17"/>
        <v>167</v>
      </c>
      <c r="F161" s="11">
        <v>0</v>
      </c>
      <c r="G161" s="11">
        <v>0</v>
      </c>
      <c r="H161" s="11">
        <f t="shared" si="18"/>
        <v>167</v>
      </c>
    </row>
    <row r="162" spans="1:8" ht="24">
      <c r="A162" s="11">
        <v>4</v>
      </c>
      <c r="B162" s="4" t="s">
        <v>5</v>
      </c>
      <c r="C162" s="11">
        <f>April!H162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8"/>
        <v>93</v>
      </c>
    </row>
    <row r="163" spans="1:8" ht="24">
      <c r="A163" s="11">
        <v>5</v>
      </c>
      <c r="B163" s="4" t="s">
        <v>6</v>
      </c>
      <c r="C163" s="11">
        <f>April!H163</f>
        <v>124</v>
      </c>
      <c r="D163" s="11">
        <v>0</v>
      </c>
      <c r="E163" s="11">
        <f t="shared" si="17"/>
        <v>124</v>
      </c>
      <c r="F163" s="11">
        <v>0</v>
      </c>
      <c r="G163" s="11">
        <v>0</v>
      </c>
      <c r="H163" s="11">
        <f t="shared" si="18"/>
        <v>124</v>
      </c>
    </row>
    <row r="164" spans="1:8" ht="24">
      <c r="A164" s="11">
        <v>6</v>
      </c>
      <c r="B164" s="4" t="s">
        <v>7</v>
      </c>
      <c r="C164" s="11">
        <f>April!H164</f>
        <v>263</v>
      </c>
      <c r="D164" s="11">
        <v>0</v>
      </c>
      <c r="E164" s="11">
        <f t="shared" si="17"/>
        <v>263</v>
      </c>
      <c r="F164" s="11">
        <v>0</v>
      </c>
      <c r="G164" s="11">
        <v>0</v>
      </c>
      <c r="H164" s="11">
        <f t="shared" si="18"/>
        <v>263</v>
      </c>
    </row>
    <row r="165" spans="1:8" ht="24">
      <c r="A165" s="11">
        <v>7</v>
      </c>
      <c r="B165" s="4" t="s">
        <v>8</v>
      </c>
      <c r="C165" s="11">
        <f>April!H165</f>
        <v>317</v>
      </c>
      <c r="D165" s="11">
        <v>0</v>
      </c>
      <c r="E165" s="11">
        <f t="shared" si="17"/>
        <v>317</v>
      </c>
      <c r="F165" s="11">
        <v>0</v>
      </c>
      <c r="G165" s="11">
        <v>0</v>
      </c>
      <c r="H165" s="11">
        <f t="shared" si="18"/>
        <v>317</v>
      </c>
    </row>
    <row r="166" spans="1:8" ht="24">
      <c r="A166" s="11">
        <v>8</v>
      </c>
      <c r="B166" s="4" t="s">
        <v>9</v>
      </c>
      <c r="C166" s="11">
        <f>April!H166</f>
        <v>360</v>
      </c>
      <c r="D166" s="11">
        <v>0</v>
      </c>
      <c r="E166" s="11">
        <f t="shared" si="17"/>
        <v>360</v>
      </c>
      <c r="F166" s="11">
        <v>0</v>
      </c>
      <c r="G166" s="11">
        <v>0</v>
      </c>
      <c r="H166" s="11">
        <f t="shared" si="18"/>
        <v>360</v>
      </c>
    </row>
    <row r="167" spans="1:8" ht="24">
      <c r="A167" s="11">
        <v>9</v>
      </c>
      <c r="B167" s="4" t="s">
        <v>10</v>
      </c>
      <c r="C167" s="11">
        <f>April!H167</f>
        <v>172</v>
      </c>
      <c r="D167" s="11">
        <v>0</v>
      </c>
      <c r="E167" s="11">
        <f t="shared" si="17"/>
        <v>172</v>
      </c>
      <c r="F167" s="11">
        <v>0</v>
      </c>
      <c r="G167" s="11">
        <v>0</v>
      </c>
      <c r="H167" s="11">
        <f t="shared" si="18"/>
        <v>172</v>
      </c>
    </row>
    <row r="168" spans="1:8" ht="24">
      <c r="A168" s="11">
        <v>10</v>
      </c>
      <c r="B168" s="4" t="s">
        <v>11</v>
      </c>
      <c r="C168" s="11">
        <f>April!H168</f>
        <v>109</v>
      </c>
      <c r="D168" s="11">
        <v>0</v>
      </c>
      <c r="E168" s="11">
        <f t="shared" si="17"/>
        <v>109</v>
      </c>
      <c r="F168" s="11">
        <v>0</v>
      </c>
      <c r="G168" s="11">
        <v>0</v>
      </c>
      <c r="H168" s="11">
        <f t="shared" si="18"/>
        <v>109</v>
      </c>
    </row>
    <row r="169" spans="1:8" ht="24">
      <c r="A169" s="11">
        <v>11</v>
      </c>
      <c r="B169" s="4" t="s">
        <v>12</v>
      </c>
      <c r="C169" s="11">
        <f>April!H169</f>
        <v>193</v>
      </c>
      <c r="D169" s="11">
        <v>0</v>
      </c>
      <c r="E169" s="11">
        <f t="shared" si="17"/>
        <v>193</v>
      </c>
      <c r="F169" s="11">
        <v>0</v>
      </c>
      <c r="G169" s="11">
        <v>0</v>
      </c>
      <c r="H169" s="11">
        <f t="shared" si="18"/>
        <v>193</v>
      </c>
    </row>
    <row r="170" spans="1:8" ht="24">
      <c r="A170" s="4"/>
      <c r="B170" s="4" t="s">
        <v>13</v>
      </c>
      <c r="C170" s="11">
        <f>April!H170</f>
        <v>2365</v>
      </c>
      <c r="D170" s="10">
        <f>SUM(D159:D169)</f>
        <v>0</v>
      </c>
      <c r="E170" s="11">
        <f t="shared" si="17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 ca="1">H156</f>
        <v>‹×¯ÖÏ»Ö 2016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9">C157</f>
        <v>´ÖÖÖß»Ö ´Ö×Æü­µÖÖŸÖß»Ö (‹×¯ÖÏ»Ö) ¯ÖÏ»ÖÓ×²ÖŸÖ ¯Ö×¸ü“”êû¤ü</v>
      </c>
      <c r="D181" s="63" t="str">
        <f t="shared" si="19"/>
        <v>­Ö¾Öß­Ö †Ö»Öê»Öê ¯Ö×¸ü“”êû¤ü</v>
      </c>
      <c r="E181" s="63" t="str">
        <f t="shared" si="19"/>
        <v>‹ãúÖ ¯ÖÏ»ÖÓ×²ÖŸÖ ¯Ö×¸ü“”êû¤ü</v>
      </c>
      <c r="F181" s="63" t="str">
        <f t="shared" si="19"/>
        <v>†­Öã¯ÖÖ»Ö­Ö ÃÖÖ¤ü¸ü êú»Öê»Öê ¯Ö×¸ü“”êû¤ü (´Öêüü)</v>
      </c>
      <c r="G181" s="63" t="str">
        <f t="shared" si="19"/>
        <v>´Öê ü´Ö×Æü­µÖÖŸÖ ×­ÖúÖ»Öß úÖœü»Öê»Öê ¯Ö×¸ü“”êû¤ü</v>
      </c>
      <c r="H181" s="63" t="str">
        <f t="shared" si="19"/>
        <v>´ÖÖÆêü ´Öêü 2016 †Öê¸ü ¯ÖÏ»ÖÓ×²ÖŸÖ ¯Ö×¸ü“”êû¤ü</v>
      </c>
    </row>
    <row r="182" spans="1:8" ht="24">
      <c r="A182" s="11">
        <f ca="1">A158</f>
        <v>1</v>
      </c>
      <c r="B182" s="11">
        <f t="shared" ref="B182" ca="1" si="20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April!H183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April!H184</f>
        <v>665</v>
      </c>
      <c r="D184" s="11">
        <v>0</v>
      </c>
      <c r="E184" s="11">
        <f t="shared" ref="E184:E195" si="21">SUM(C184+D184)</f>
        <v>665</v>
      </c>
      <c r="F184" s="11">
        <v>0</v>
      </c>
      <c r="G184" s="11">
        <v>0</v>
      </c>
      <c r="H184" s="11">
        <f t="shared" ref="H184:H194" si="22">SUM(E184-G184)</f>
        <v>665</v>
      </c>
    </row>
    <row r="185" spans="1:8" ht="24">
      <c r="A185" s="11">
        <v>3</v>
      </c>
      <c r="B185" s="4" t="s">
        <v>16</v>
      </c>
      <c r="C185" s="11">
        <f>April!H185</f>
        <v>786</v>
      </c>
      <c r="D185" s="11">
        <v>0</v>
      </c>
      <c r="E185" s="11">
        <f t="shared" si="21"/>
        <v>786</v>
      </c>
      <c r="F185" s="11">
        <v>0</v>
      </c>
      <c r="G185" s="11">
        <v>0</v>
      </c>
      <c r="H185" s="11">
        <f t="shared" si="22"/>
        <v>786</v>
      </c>
    </row>
    <row r="186" spans="1:8" ht="24">
      <c r="A186" s="11">
        <v>4</v>
      </c>
      <c r="B186" s="4" t="s">
        <v>17</v>
      </c>
      <c r="C186" s="11">
        <f>April!H186</f>
        <v>1055</v>
      </c>
      <c r="D186" s="11">
        <v>0</v>
      </c>
      <c r="E186" s="11">
        <f t="shared" si="21"/>
        <v>1055</v>
      </c>
      <c r="F186" s="11">
        <v>0</v>
      </c>
      <c r="G186" s="11">
        <v>0</v>
      </c>
      <c r="H186" s="11">
        <f t="shared" si="22"/>
        <v>1055</v>
      </c>
    </row>
    <row r="187" spans="1:8" ht="24">
      <c r="A187" s="11">
        <v>5</v>
      </c>
      <c r="B187" s="4" t="s">
        <v>18</v>
      </c>
      <c r="C187" s="11">
        <f>April!H187</f>
        <v>476</v>
      </c>
      <c r="D187" s="11">
        <v>0</v>
      </c>
      <c r="E187" s="11">
        <f t="shared" si="21"/>
        <v>476</v>
      </c>
      <c r="F187" s="11">
        <v>0</v>
      </c>
      <c r="G187" s="11">
        <v>0</v>
      </c>
      <c r="H187" s="11">
        <f t="shared" si="22"/>
        <v>476</v>
      </c>
    </row>
    <row r="188" spans="1:8" ht="24">
      <c r="A188" s="11">
        <v>6</v>
      </c>
      <c r="B188" s="4" t="s">
        <v>19</v>
      </c>
      <c r="C188" s="11">
        <f>April!H188</f>
        <v>1149</v>
      </c>
      <c r="D188" s="11">
        <v>0</v>
      </c>
      <c r="E188" s="11">
        <f t="shared" si="21"/>
        <v>1149</v>
      </c>
      <c r="F188" s="11">
        <v>0</v>
      </c>
      <c r="G188" s="11">
        <v>0</v>
      </c>
      <c r="H188" s="11">
        <f t="shared" si="22"/>
        <v>1149</v>
      </c>
    </row>
    <row r="189" spans="1:8" ht="24">
      <c r="A189" s="11">
        <v>7</v>
      </c>
      <c r="B189" s="4" t="s">
        <v>20</v>
      </c>
      <c r="C189" s="11">
        <f>April!H189</f>
        <v>787</v>
      </c>
      <c r="D189" s="11">
        <v>0</v>
      </c>
      <c r="E189" s="11">
        <f t="shared" si="21"/>
        <v>787</v>
      </c>
      <c r="F189" s="11">
        <v>0</v>
      </c>
      <c r="G189" s="11">
        <v>0</v>
      </c>
      <c r="H189" s="11">
        <f t="shared" si="22"/>
        <v>787</v>
      </c>
    </row>
    <row r="190" spans="1:8" ht="24">
      <c r="A190" s="11">
        <v>8</v>
      </c>
      <c r="B190" s="4" t="s">
        <v>21</v>
      </c>
      <c r="C190" s="11">
        <f>April!H190</f>
        <v>84</v>
      </c>
      <c r="D190" s="11">
        <v>0</v>
      </c>
      <c r="E190" s="11">
        <f t="shared" si="21"/>
        <v>84</v>
      </c>
      <c r="F190" s="11">
        <v>0</v>
      </c>
      <c r="G190" s="11">
        <v>0</v>
      </c>
      <c r="H190" s="11">
        <f t="shared" si="22"/>
        <v>84</v>
      </c>
    </row>
    <row r="191" spans="1:8" ht="24">
      <c r="A191" s="11">
        <v>9</v>
      </c>
      <c r="B191" s="4" t="s">
        <v>22</v>
      </c>
      <c r="C191" s="11">
        <f>April!H191</f>
        <v>252</v>
      </c>
      <c r="D191" s="11">
        <v>0</v>
      </c>
      <c r="E191" s="11">
        <f t="shared" si="21"/>
        <v>252</v>
      </c>
      <c r="F191" s="11">
        <v>0</v>
      </c>
      <c r="G191" s="11">
        <v>0</v>
      </c>
      <c r="H191" s="11">
        <f t="shared" si="22"/>
        <v>252</v>
      </c>
    </row>
    <row r="192" spans="1:8" ht="24">
      <c r="A192" s="11">
        <v>10</v>
      </c>
      <c r="B192" s="4" t="s">
        <v>70</v>
      </c>
      <c r="C192" s="11">
        <f>April!H192</f>
        <v>887</v>
      </c>
      <c r="D192" s="11">
        <v>0</v>
      </c>
      <c r="E192" s="11">
        <f t="shared" si="21"/>
        <v>887</v>
      </c>
      <c r="F192" s="11">
        <v>0</v>
      </c>
      <c r="G192" s="11">
        <v>0</v>
      </c>
      <c r="H192" s="11">
        <f t="shared" si="22"/>
        <v>887</v>
      </c>
    </row>
    <row r="193" spans="1:8" ht="24">
      <c r="A193" s="11">
        <v>11</v>
      </c>
      <c r="B193" s="4" t="s">
        <v>24</v>
      </c>
      <c r="C193" s="11">
        <f>April!H193</f>
        <v>264</v>
      </c>
      <c r="D193" s="11">
        <v>0</v>
      </c>
      <c r="E193" s="11">
        <f t="shared" si="21"/>
        <v>264</v>
      </c>
      <c r="F193" s="11">
        <v>0</v>
      </c>
      <c r="G193" s="11">
        <v>0</v>
      </c>
      <c r="H193" s="11">
        <f t="shared" si="22"/>
        <v>264</v>
      </c>
    </row>
    <row r="194" spans="1:8" ht="24">
      <c r="A194" s="11">
        <v>12</v>
      </c>
      <c r="B194" s="4" t="s">
        <v>25</v>
      </c>
      <c r="C194" s="11">
        <f>April!H194</f>
        <v>417</v>
      </c>
      <c r="D194" s="11">
        <v>0</v>
      </c>
      <c r="E194" s="11">
        <f t="shared" si="21"/>
        <v>417</v>
      </c>
      <c r="F194" s="11">
        <v>0</v>
      </c>
      <c r="G194" s="11">
        <v>0</v>
      </c>
      <c r="H194" s="11">
        <f t="shared" si="22"/>
        <v>417</v>
      </c>
    </row>
    <row r="195" spans="1:8" ht="24">
      <c r="A195" s="11"/>
      <c r="B195" s="4" t="s">
        <v>13</v>
      </c>
      <c r="C195" s="11">
        <f>April!H195</f>
        <v>7892</v>
      </c>
      <c r="D195" s="10">
        <f>SUM(D183:D194)</f>
        <v>0</v>
      </c>
      <c r="E195" s="11">
        <f t="shared" si="21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 ca="1">H156</f>
        <v>‹×¯ÖÏ»Ö 2016</v>
      </c>
    </row>
    <row r="207" spans="1:8">
      <c r="A207" s="133" t="s">
        <v>0</v>
      </c>
      <c r="B207" s="133" t="s">
        <v>27</v>
      </c>
      <c r="C207" s="133" t="str">
        <f t="shared" ref="C207" si="23">C157</f>
        <v>´ÖÖÖß»Ö ´Ö×Æü­µÖÖŸÖß»Ö (‹×¯ÖÏ»Ö)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(´Öêüü)</v>
      </c>
      <c r="G207" s="133" t="str">
        <f>G157</f>
        <v>´Öê ü´Ö×Æü­µÖÖŸÖ ×­ÖúÖ»Öß úÖœü»Öê»Öê ¯Ö×¸ü“”êû¤ü</v>
      </c>
      <c r="H207" s="133" t="str">
        <f t="shared" ref="H207" si="24">H157</f>
        <v>´ÖÖÆêü ´Öêü 2016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April!H209</f>
        <v>10257</v>
      </c>
      <c r="D209" s="7">
        <f t="shared" ref="D209:H209" si="25">D195+D170</f>
        <v>0</v>
      </c>
      <c r="E209" s="7">
        <f t="shared" si="25"/>
        <v>10257</v>
      </c>
      <c r="F209" s="7">
        <f t="shared" si="25"/>
        <v>0</v>
      </c>
      <c r="G209" s="7">
        <f t="shared" si="25"/>
        <v>0</v>
      </c>
      <c r="H209" s="7">
        <f t="shared" si="25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B14" sqref="B14"/>
    </sheetView>
  </sheetViews>
  <sheetFormatPr defaultRowHeight="15.75"/>
  <cols>
    <col min="1" max="1" width="7.85546875" style="75" customWidth="1"/>
    <col min="2" max="3" width="18.42578125" style="75" customWidth="1"/>
    <col min="4" max="5" width="16.5703125" style="75" customWidth="1"/>
    <col min="6" max="6" width="15.5703125" style="75" customWidth="1"/>
    <col min="7" max="7" width="12.85546875" style="75" customWidth="1"/>
    <col min="8" max="16384" width="9.140625" style="75"/>
  </cols>
  <sheetData>
    <row r="1" spans="1:7" ht="49.5">
      <c r="A1" s="73" t="s">
        <v>0</v>
      </c>
      <c r="B1" s="73" t="s">
        <v>55</v>
      </c>
      <c r="C1" s="74" t="s">
        <v>254</v>
      </c>
      <c r="D1" s="74" t="s">
        <v>255</v>
      </c>
      <c r="E1" s="74"/>
      <c r="F1" s="73" t="s">
        <v>251</v>
      </c>
      <c r="G1" s="73"/>
    </row>
    <row r="2" spans="1:7" ht="24.75">
      <c r="A2" s="76">
        <v>1</v>
      </c>
      <c r="B2" s="76">
        <v>2</v>
      </c>
      <c r="C2" s="76"/>
      <c r="D2" s="76">
        <v>3</v>
      </c>
      <c r="E2" s="76"/>
      <c r="F2" s="76">
        <v>4</v>
      </c>
      <c r="G2" s="77">
        <v>5</v>
      </c>
    </row>
    <row r="3" spans="1:7" ht="24.75">
      <c r="A3" s="76">
        <v>1</v>
      </c>
      <c r="B3" s="78" t="s">
        <v>14</v>
      </c>
      <c r="C3" s="78" t="s">
        <v>256</v>
      </c>
      <c r="D3" s="76" t="s">
        <v>252</v>
      </c>
      <c r="E3" s="76"/>
      <c r="F3" s="76" t="s">
        <v>252</v>
      </c>
      <c r="G3" s="79"/>
    </row>
    <row r="4" spans="1:7" ht="24.75">
      <c r="A4" s="76">
        <v>2</v>
      </c>
      <c r="B4" s="78" t="s">
        <v>15</v>
      </c>
      <c r="C4" s="78" t="s">
        <v>257</v>
      </c>
      <c r="D4" s="76"/>
      <c r="E4" s="76"/>
      <c r="F4" s="80">
        <v>0</v>
      </c>
      <c r="G4" s="79"/>
    </row>
    <row r="5" spans="1:7" ht="24.75">
      <c r="A5" s="76">
        <v>3</v>
      </c>
      <c r="B5" s="78" t="s">
        <v>16</v>
      </c>
      <c r="C5" s="78" t="s">
        <v>258</v>
      </c>
      <c r="D5" s="76" t="s">
        <v>252</v>
      </c>
      <c r="E5" s="76"/>
      <c r="F5" s="76" t="s">
        <v>252</v>
      </c>
      <c r="G5" s="79"/>
    </row>
    <row r="6" spans="1:7" ht="24.75">
      <c r="A6" s="76">
        <v>4</v>
      </c>
      <c r="B6" s="78" t="s">
        <v>17</v>
      </c>
      <c r="C6" s="78" t="s">
        <v>259</v>
      </c>
      <c r="D6" s="76" t="s">
        <v>253</v>
      </c>
      <c r="E6" s="76"/>
      <c r="F6" s="76" t="s">
        <v>252</v>
      </c>
      <c r="G6" s="79"/>
    </row>
    <row r="7" spans="1:7" ht="24.75">
      <c r="A7" s="76">
        <v>5</v>
      </c>
      <c r="B7" s="78" t="s">
        <v>18</v>
      </c>
      <c r="C7" s="78" t="s">
        <v>256</v>
      </c>
      <c r="D7" s="76" t="s">
        <v>252</v>
      </c>
      <c r="E7" s="76"/>
      <c r="F7" s="76" t="s">
        <v>252</v>
      </c>
      <c r="G7" s="79"/>
    </row>
    <row r="8" spans="1:7" ht="24.75">
      <c r="A8" s="76">
        <v>6</v>
      </c>
      <c r="B8" s="78" t="s">
        <v>19</v>
      </c>
      <c r="C8" s="78" t="s">
        <v>260</v>
      </c>
      <c r="D8" s="76" t="s">
        <v>252</v>
      </c>
      <c r="E8" s="76"/>
      <c r="F8" s="76" t="s">
        <v>252</v>
      </c>
      <c r="G8" s="79"/>
    </row>
    <row r="9" spans="1:7" ht="24.75">
      <c r="A9" s="76">
        <v>7</v>
      </c>
      <c r="B9" s="78" t="s">
        <v>20</v>
      </c>
      <c r="C9" s="78" t="s">
        <v>261</v>
      </c>
      <c r="D9" s="76" t="s">
        <v>252</v>
      </c>
      <c r="E9" s="76"/>
      <c r="F9" s="76" t="s">
        <v>252</v>
      </c>
      <c r="G9" s="79"/>
    </row>
    <row r="10" spans="1:7" ht="24.75">
      <c r="A10" s="76">
        <v>8</v>
      </c>
      <c r="B10" s="78" t="s">
        <v>33</v>
      </c>
      <c r="C10" s="78" t="s">
        <v>262</v>
      </c>
      <c r="D10" s="76" t="s">
        <v>253</v>
      </c>
      <c r="E10" s="76"/>
      <c r="F10" s="76" t="s">
        <v>252</v>
      </c>
      <c r="G10" s="79"/>
    </row>
    <row r="11" spans="1:7" ht="24.75">
      <c r="A11" s="76">
        <v>9</v>
      </c>
      <c r="B11" s="78" t="s">
        <v>34</v>
      </c>
      <c r="C11" s="78" t="s">
        <v>263</v>
      </c>
      <c r="D11" s="76" t="s">
        <v>253</v>
      </c>
      <c r="E11" s="76"/>
      <c r="F11" s="80">
        <v>0</v>
      </c>
      <c r="G11" s="79"/>
    </row>
    <row r="12" spans="1:7" ht="24.75">
      <c r="A12" s="76">
        <v>10</v>
      </c>
      <c r="B12" s="78" t="s">
        <v>23</v>
      </c>
      <c r="C12" s="78" t="s">
        <v>260</v>
      </c>
      <c r="D12" s="76" t="s">
        <v>252</v>
      </c>
      <c r="E12" s="76"/>
      <c r="F12" s="80">
        <v>0</v>
      </c>
      <c r="G12" s="79"/>
    </row>
    <row r="13" spans="1:7" ht="24.75">
      <c r="A13" s="76">
        <v>11</v>
      </c>
      <c r="B13" s="78" t="s">
        <v>35</v>
      </c>
      <c r="C13" s="78" t="s">
        <v>258</v>
      </c>
      <c r="D13" s="76" t="s">
        <v>252</v>
      </c>
      <c r="E13" s="76"/>
      <c r="F13" s="80">
        <v>0</v>
      </c>
      <c r="G13" s="79"/>
    </row>
    <row r="14" spans="1:7" ht="24.75">
      <c r="A14" s="76">
        <v>12</v>
      </c>
      <c r="B14" s="78" t="s">
        <v>36</v>
      </c>
      <c r="C14" s="78" t="s">
        <v>263</v>
      </c>
      <c r="D14" s="76" t="s">
        <v>252</v>
      </c>
      <c r="E14" s="76"/>
      <c r="F14" s="76" t="s">
        <v>252</v>
      </c>
      <c r="G14" s="79"/>
    </row>
    <row r="15" spans="1:7" ht="49.5">
      <c r="A15" s="76"/>
      <c r="B15" s="78"/>
      <c r="C15" s="78"/>
      <c r="D15" s="76" t="s">
        <v>264</v>
      </c>
      <c r="E15" s="76"/>
      <c r="F15" s="76" t="s">
        <v>267</v>
      </c>
      <c r="G15" s="79"/>
    </row>
    <row r="16" spans="1:7" ht="24.75">
      <c r="A16" s="76">
        <v>13</v>
      </c>
      <c r="B16" s="78" t="s">
        <v>2</v>
      </c>
      <c r="C16" s="78" t="s">
        <v>262</v>
      </c>
      <c r="D16" s="76" t="s">
        <v>252</v>
      </c>
      <c r="E16" s="76" t="s">
        <v>268</v>
      </c>
      <c r="F16" s="76" t="s">
        <v>252</v>
      </c>
      <c r="G16" s="79"/>
    </row>
    <row r="17" spans="1:7" ht="24.75">
      <c r="A17" s="76">
        <v>14</v>
      </c>
      <c r="B17" s="78" t="s">
        <v>3</v>
      </c>
      <c r="C17" s="78" t="s">
        <v>256</v>
      </c>
      <c r="D17" s="76" t="s">
        <v>252</v>
      </c>
      <c r="E17" s="76" t="s">
        <v>269</v>
      </c>
      <c r="F17" s="76">
        <v>0</v>
      </c>
      <c r="G17" s="79"/>
    </row>
    <row r="18" spans="1:7" ht="24.75">
      <c r="A18" s="76">
        <v>15</v>
      </c>
      <c r="B18" s="78" t="s">
        <v>4</v>
      </c>
      <c r="C18" s="78" t="s">
        <v>265</v>
      </c>
      <c r="D18" s="76" t="s">
        <v>252</v>
      </c>
      <c r="E18" s="76" t="s">
        <v>270</v>
      </c>
      <c r="F18" s="76">
        <v>0</v>
      </c>
      <c r="G18" s="79"/>
    </row>
    <row r="19" spans="1:7" ht="24.75">
      <c r="A19" s="76">
        <v>16</v>
      </c>
      <c r="B19" s="78" t="s">
        <v>5</v>
      </c>
      <c r="C19" s="78" t="s">
        <v>261</v>
      </c>
      <c r="D19" s="76" t="s">
        <v>253</v>
      </c>
      <c r="E19" s="76" t="s">
        <v>271</v>
      </c>
      <c r="F19" s="76" t="s">
        <v>252</v>
      </c>
      <c r="G19" s="79"/>
    </row>
    <row r="20" spans="1:7" ht="24.75">
      <c r="A20" s="76">
        <v>17</v>
      </c>
      <c r="B20" s="78" t="s">
        <v>6</v>
      </c>
      <c r="C20" s="78" t="s">
        <v>259</v>
      </c>
      <c r="D20" s="76" t="s">
        <v>252</v>
      </c>
      <c r="E20" s="76" t="s">
        <v>272</v>
      </c>
      <c r="F20" s="76" t="s">
        <v>252</v>
      </c>
      <c r="G20" s="79"/>
    </row>
    <row r="21" spans="1:7" ht="24.75">
      <c r="A21" s="76">
        <v>18</v>
      </c>
      <c r="B21" s="78" t="s">
        <v>7</v>
      </c>
      <c r="C21" s="78" t="s">
        <v>263</v>
      </c>
      <c r="D21" s="76" t="s">
        <v>252</v>
      </c>
      <c r="E21" s="76" t="s">
        <v>273</v>
      </c>
      <c r="F21" s="76" t="s">
        <v>252</v>
      </c>
      <c r="G21" s="79"/>
    </row>
    <row r="22" spans="1:7" ht="24.75">
      <c r="A22" s="76">
        <v>19</v>
      </c>
      <c r="B22" s="78" t="s">
        <v>8</v>
      </c>
      <c r="C22" s="78" t="s">
        <v>266</v>
      </c>
      <c r="D22" s="76" t="s">
        <v>252</v>
      </c>
      <c r="E22" s="76" t="s">
        <v>274</v>
      </c>
      <c r="F22" s="76">
        <v>0</v>
      </c>
      <c r="G22" s="79"/>
    </row>
    <row r="23" spans="1:7" ht="24.75">
      <c r="A23" s="76">
        <v>20</v>
      </c>
      <c r="B23" s="78" t="s">
        <v>9</v>
      </c>
      <c r="C23" s="78" t="s">
        <v>257</v>
      </c>
      <c r="D23" s="76" t="s">
        <v>252</v>
      </c>
      <c r="E23" s="76" t="s">
        <v>275</v>
      </c>
      <c r="F23" s="76" t="s">
        <v>252</v>
      </c>
      <c r="G23" s="79"/>
    </row>
    <row r="24" spans="1:7" ht="24.75">
      <c r="A24" s="76">
        <v>21</v>
      </c>
      <c r="B24" s="78" t="s">
        <v>10</v>
      </c>
      <c r="C24" s="78" t="s">
        <v>258</v>
      </c>
      <c r="D24" s="76" t="s">
        <v>253</v>
      </c>
      <c r="E24" s="76" t="s">
        <v>276</v>
      </c>
      <c r="F24" s="76" t="s">
        <v>252</v>
      </c>
      <c r="G24" s="79"/>
    </row>
    <row r="25" spans="1:7" ht="24.75">
      <c r="A25" s="76">
        <v>22</v>
      </c>
      <c r="B25" s="78" t="s">
        <v>11</v>
      </c>
      <c r="C25" s="78" t="s">
        <v>260</v>
      </c>
      <c r="D25" s="76" t="s">
        <v>253</v>
      </c>
      <c r="E25" s="76" t="s">
        <v>277</v>
      </c>
      <c r="F25" s="76">
        <v>0</v>
      </c>
      <c r="G25" s="79"/>
    </row>
    <row r="26" spans="1:7" ht="24.75">
      <c r="A26" s="76">
        <v>23</v>
      </c>
      <c r="B26" s="78" t="s">
        <v>12</v>
      </c>
      <c r="C26" s="78" t="s">
        <v>256</v>
      </c>
      <c r="D26" s="76" t="s">
        <v>252</v>
      </c>
      <c r="E26" s="76" t="s">
        <v>278</v>
      </c>
      <c r="F26" s="76">
        <v>0</v>
      </c>
      <c r="G26" s="79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G9" sqref="G9"/>
    </sheetView>
  </sheetViews>
  <sheetFormatPr defaultRowHeight="15"/>
  <cols>
    <col min="1" max="1" width="7.85546875" customWidth="1"/>
    <col min="2" max="2" width="18.42578125" customWidth="1"/>
    <col min="3" max="3" width="16.5703125" customWidth="1"/>
    <col min="4" max="4" width="15.5703125" customWidth="1"/>
    <col min="5" max="5" width="12.85546875" customWidth="1"/>
  </cols>
  <sheetData>
    <row r="1" spans="1:5" ht="78.75">
      <c r="A1" s="63" t="s">
        <v>0</v>
      </c>
      <c r="B1" s="63" t="s">
        <v>55</v>
      </c>
      <c r="C1" s="70" t="s">
        <v>250</v>
      </c>
      <c r="D1" s="63" t="s">
        <v>251</v>
      </c>
      <c r="E1" s="63"/>
    </row>
    <row r="2" spans="1:5" ht="24">
      <c r="A2" s="11">
        <v>1</v>
      </c>
      <c r="B2" s="11">
        <v>2</v>
      </c>
      <c r="C2" s="11">
        <v>3</v>
      </c>
      <c r="D2" s="11">
        <v>4</v>
      </c>
      <c r="E2" s="38">
        <v>5</v>
      </c>
    </row>
    <row r="3" spans="1:5" ht="24">
      <c r="A3" s="11">
        <v>1</v>
      </c>
      <c r="B3" s="4" t="s">
        <v>14</v>
      </c>
      <c r="C3" s="11" t="s">
        <v>252</v>
      </c>
      <c r="D3" s="11" t="s">
        <v>252</v>
      </c>
      <c r="E3" s="71"/>
    </row>
    <row r="4" spans="1:5" ht="24">
      <c r="A4" s="11">
        <v>2</v>
      </c>
      <c r="B4" s="4" t="s">
        <v>15</v>
      </c>
      <c r="C4" s="11"/>
      <c r="D4" s="72">
        <v>0</v>
      </c>
      <c r="E4" s="71"/>
    </row>
    <row r="5" spans="1:5" ht="24">
      <c r="A5" s="11">
        <v>3</v>
      </c>
      <c r="B5" s="4" t="s">
        <v>16</v>
      </c>
      <c r="C5" s="11" t="s">
        <v>252</v>
      </c>
      <c r="D5" s="11" t="s">
        <v>252</v>
      </c>
      <c r="E5" s="71"/>
    </row>
    <row r="6" spans="1:5" ht="24">
      <c r="A6" s="11">
        <v>4</v>
      </c>
      <c r="B6" s="4" t="s">
        <v>17</v>
      </c>
      <c r="C6" s="11" t="s">
        <v>253</v>
      </c>
      <c r="D6" s="11" t="s">
        <v>252</v>
      </c>
      <c r="E6" s="71"/>
    </row>
    <row r="7" spans="1:5" ht="24">
      <c r="A7" s="11">
        <v>5</v>
      </c>
      <c r="B7" s="4" t="s">
        <v>18</v>
      </c>
      <c r="C7" s="11" t="s">
        <v>252</v>
      </c>
      <c r="D7" s="11" t="s">
        <v>252</v>
      </c>
      <c r="E7" s="71"/>
    </row>
    <row r="8" spans="1:5" ht="24">
      <c r="A8" s="11">
        <v>6</v>
      </c>
      <c r="B8" s="4" t="s">
        <v>19</v>
      </c>
      <c r="C8" s="11" t="s">
        <v>252</v>
      </c>
      <c r="D8" s="11" t="s">
        <v>252</v>
      </c>
      <c r="E8" s="71"/>
    </row>
    <row r="9" spans="1:5" ht="24">
      <c r="A9" s="11">
        <v>7</v>
      </c>
      <c r="B9" s="4" t="s">
        <v>20</v>
      </c>
      <c r="C9" s="11" t="s">
        <v>252</v>
      </c>
      <c r="D9" s="11" t="s">
        <v>252</v>
      </c>
      <c r="E9" s="71"/>
    </row>
    <row r="10" spans="1:5" ht="24">
      <c r="A10" s="11">
        <v>8</v>
      </c>
      <c r="B10" s="4" t="s">
        <v>33</v>
      </c>
      <c r="C10" s="11" t="s">
        <v>253</v>
      </c>
      <c r="D10" s="11" t="s">
        <v>252</v>
      </c>
      <c r="E10" s="71"/>
    </row>
    <row r="11" spans="1:5" ht="24">
      <c r="A11" s="11">
        <v>9</v>
      </c>
      <c r="B11" s="4" t="s">
        <v>34</v>
      </c>
      <c r="C11" s="11" t="s">
        <v>253</v>
      </c>
      <c r="D11" s="72">
        <v>0</v>
      </c>
      <c r="E11" s="71"/>
    </row>
    <row r="12" spans="1:5" ht="24">
      <c r="A12" s="11">
        <v>10</v>
      </c>
      <c r="B12" s="4" t="s">
        <v>23</v>
      </c>
      <c r="C12" s="11" t="s">
        <v>252</v>
      </c>
      <c r="D12" s="72">
        <v>0</v>
      </c>
      <c r="E12" s="71"/>
    </row>
    <row r="13" spans="1:5" ht="24">
      <c r="A13" s="11">
        <v>11</v>
      </c>
      <c r="B13" s="4" t="s">
        <v>35</v>
      </c>
      <c r="C13" s="11" t="s">
        <v>252</v>
      </c>
      <c r="D13" s="72">
        <v>0</v>
      </c>
      <c r="E13" s="71"/>
    </row>
    <row r="14" spans="1:5" ht="24">
      <c r="A14" s="11">
        <v>12</v>
      </c>
      <c r="B14" s="4" t="s">
        <v>36</v>
      </c>
      <c r="C14" s="11" t="s">
        <v>252</v>
      </c>
      <c r="D14" s="11" t="s">
        <v>252</v>
      </c>
      <c r="E14" s="71"/>
    </row>
    <row r="15" spans="1:5" ht="24">
      <c r="A15" s="11">
        <v>13</v>
      </c>
      <c r="B15" s="4" t="s">
        <v>2</v>
      </c>
      <c r="C15" s="11" t="s">
        <v>252</v>
      </c>
      <c r="D15" s="11" t="s">
        <v>252</v>
      </c>
      <c r="E15" s="71"/>
    </row>
    <row r="16" spans="1:5" ht="24">
      <c r="A16" s="11">
        <v>14</v>
      </c>
      <c r="B16" s="4" t="s">
        <v>3</v>
      </c>
      <c r="C16" s="11" t="s">
        <v>252</v>
      </c>
      <c r="D16" s="11">
        <v>0</v>
      </c>
      <c r="E16" s="71"/>
    </row>
    <row r="17" spans="1:5" ht="24">
      <c r="A17" s="11">
        <v>15</v>
      </c>
      <c r="B17" s="4" t="s">
        <v>4</v>
      </c>
      <c r="C17" s="11" t="s">
        <v>252</v>
      </c>
      <c r="D17" s="11">
        <v>0</v>
      </c>
      <c r="E17" s="71"/>
    </row>
    <row r="18" spans="1:5" ht="24">
      <c r="A18" s="11">
        <v>16</v>
      </c>
      <c r="B18" s="4" t="s">
        <v>5</v>
      </c>
      <c r="C18" s="11" t="s">
        <v>253</v>
      </c>
      <c r="D18" s="11" t="s">
        <v>252</v>
      </c>
      <c r="E18" s="71"/>
    </row>
    <row r="19" spans="1:5" ht="24">
      <c r="A19" s="11">
        <v>17</v>
      </c>
      <c r="B19" s="4" t="s">
        <v>6</v>
      </c>
      <c r="C19" s="11" t="s">
        <v>252</v>
      </c>
      <c r="D19" s="11" t="s">
        <v>252</v>
      </c>
      <c r="E19" s="71"/>
    </row>
    <row r="20" spans="1:5" ht="24">
      <c r="A20" s="11">
        <v>18</v>
      </c>
      <c r="B20" s="4" t="s">
        <v>7</v>
      </c>
      <c r="C20" s="11" t="s">
        <v>252</v>
      </c>
      <c r="D20" s="11" t="s">
        <v>252</v>
      </c>
      <c r="E20" s="71"/>
    </row>
    <row r="21" spans="1:5" ht="24">
      <c r="A21" s="11">
        <v>19</v>
      </c>
      <c r="B21" s="4" t="s">
        <v>8</v>
      </c>
      <c r="C21" s="11" t="s">
        <v>252</v>
      </c>
      <c r="D21" s="11">
        <v>0</v>
      </c>
      <c r="E21" s="71"/>
    </row>
    <row r="22" spans="1:5" ht="24">
      <c r="A22" s="11">
        <v>20</v>
      </c>
      <c r="B22" s="4" t="s">
        <v>9</v>
      </c>
      <c r="C22" s="11" t="s">
        <v>252</v>
      </c>
      <c r="D22" s="11" t="s">
        <v>252</v>
      </c>
      <c r="E22" s="71"/>
    </row>
    <row r="23" spans="1:5" ht="24">
      <c r="A23" s="11">
        <v>21</v>
      </c>
      <c r="B23" s="4" t="s">
        <v>10</v>
      </c>
      <c r="C23" s="11" t="s">
        <v>253</v>
      </c>
      <c r="D23" s="11" t="s">
        <v>252</v>
      </c>
      <c r="E23" s="71"/>
    </row>
    <row r="24" spans="1:5" ht="24">
      <c r="A24" s="11">
        <v>22</v>
      </c>
      <c r="B24" s="4" t="s">
        <v>11</v>
      </c>
      <c r="C24" s="11" t="s">
        <v>253</v>
      </c>
      <c r="D24" s="11">
        <v>0</v>
      </c>
      <c r="E24" s="71"/>
    </row>
    <row r="25" spans="1:5" ht="24">
      <c r="A25" s="11">
        <v>23</v>
      </c>
      <c r="B25" s="4" t="s">
        <v>12</v>
      </c>
      <c r="C25" s="11" t="s">
        <v>252</v>
      </c>
      <c r="D25" s="11">
        <v>0</v>
      </c>
      <c r="E25" s="7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H29" sqref="H29"/>
    </sheetView>
  </sheetViews>
  <sheetFormatPr defaultRowHeight="15.75"/>
  <cols>
    <col min="1" max="1" width="5.28515625" style="75" customWidth="1"/>
    <col min="2" max="2" width="13" style="75" customWidth="1"/>
    <col min="3" max="3" width="9.140625" style="75"/>
    <col min="4" max="4" width="12.28515625" style="75" customWidth="1"/>
    <col min="5" max="16384" width="9.140625" style="75"/>
  </cols>
  <sheetData>
    <row r="1" spans="1:12">
      <c r="B1" s="75" t="s">
        <v>314</v>
      </c>
    </row>
    <row r="2" spans="1:12" ht="30" customHeight="1">
      <c r="A2" s="91" t="s">
        <v>0</v>
      </c>
      <c r="B2" s="91" t="s">
        <v>300</v>
      </c>
      <c r="C2" s="172" t="s">
        <v>307</v>
      </c>
      <c r="D2" s="172"/>
      <c r="E2" s="172" t="s">
        <v>303</v>
      </c>
      <c r="F2" s="172"/>
      <c r="G2" s="172" t="s">
        <v>304</v>
      </c>
      <c r="H2" s="172"/>
      <c r="I2" s="172" t="s">
        <v>305</v>
      </c>
      <c r="J2" s="172"/>
      <c r="K2" s="172" t="s">
        <v>306</v>
      </c>
      <c r="L2" s="172"/>
    </row>
    <row r="3" spans="1:12">
      <c r="C3" s="75" t="s">
        <v>301</v>
      </c>
      <c r="D3" s="75" t="s">
        <v>302</v>
      </c>
      <c r="E3" s="75" t="s">
        <v>301</v>
      </c>
      <c r="F3" s="75" t="s">
        <v>302</v>
      </c>
      <c r="G3" s="75" t="s">
        <v>301</v>
      </c>
      <c r="H3" s="75" t="s">
        <v>302</v>
      </c>
      <c r="I3" s="75" t="s">
        <v>301</v>
      </c>
      <c r="J3" s="75" t="s">
        <v>302</v>
      </c>
      <c r="K3" s="75" t="s">
        <v>301</v>
      </c>
      <c r="L3" s="75" t="s">
        <v>302</v>
      </c>
    </row>
    <row r="10" spans="1:12">
      <c r="B10" s="75" t="s">
        <v>314</v>
      </c>
    </row>
    <row r="11" spans="1:12" ht="28.5" customHeight="1">
      <c r="C11" s="172" t="s">
        <v>308</v>
      </c>
      <c r="D11" s="172"/>
      <c r="E11" s="172" t="s">
        <v>303</v>
      </c>
      <c r="F11" s="172"/>
      <c r="G11" s="172" t="s">
        <v>304</v>
      </c>
      <c r="H11" s="172"/>
      <c r="I11" s="172" t="s">
        <v>305</v>
      </c>
      <c r="J11" s="172"/>
      <c r="K11" s="172" t="s">
        <v>306</v>
      </c>
      <c r="L11" s="172"/>
    </row>
    <row r="12" spans="1:12">
      <c r="C12" s="75" t="s">
        <v>301</v>
      </c>
      <c r="D12" s="75" t="s">
        <v>302</v>
      </c>
      <c r="E12" s="75" t="s">
        <v>301</v>
      </c>
      <c r="F12" s="75" t="s">
        <v>302</v>
      </c>
      <c r="G12" s="75" t="s">
        <v>301</v>
      </c>
      <c r="H12" s="75" t="s">
        <v>302</v>
      </c>
      <c r="I12" s="75" t="s">
        <v>301</v>
      </c>
      <c r="J12" s="75" t="s">
        <v>302</v>
      </c>
      <c r="K12" s="75" t="s">
        <v>301</v>
      </c>
      <c r="L12" s="75" t="s">
        <v>302</v>
      </c>
    </row>
    <row r="18" spans="2:12">
      <c r="B18" s="75" t="s">
        <v>314</v>
      </c>
    </row>
    <row r="19" spans="2:12" ht="50.25" customHeight="1">
      <c r="C19" s="172" t="s">
        <v>309</v>
      </c>
      <c r="D19" s="172"/>
      <c r="E19" s="172" t="s">
        <v>310</v>
      </c>
      <c r="F19" s="172"/>
      <c r="G19" s="172" t="s">
        <v>311</v>
      </c>
      <c r="H19" s="172"/>
      <c r="I19" s="172" t="s">
        <v>312</v>
      </c>
      <c r="J19" s="172"/>
      <c r="K19" s="172" t="s">
        <v>313</v>
      </c>
      <c r="L19" s="172"/>
    </row>
    <row r="20" spans="2:12">
      <c r="C20" s="75" t="s">
        <v>301</v>
      </c>
      <c r="D20" s="75" t="s">
        <v>302</v>
      </c>
      <c r="E20" s="75" t="s">
        <v>301</v>
      </c>
      <c r="F20" s="75" t="s">
        <v>302</v>
      </c>
      <c r="G20" s="75" t="s">
        <v>301</v>
      </c>
      <c r="H20" s="75" t="s">
        <v>302</v>
      </c>
      <c r="I20" s="75" t="s">
        <v>301</v>
      </c>
      <c r="J20" s="75" t="s">
        <v>302</v>
      </c>
      <c r="K20" s="75" t="s">
        <v>301</v>
      </c>
      <c r="L20" s="75" t="s">
        <v>302</v>
      </c>
    </row>
  </sheetData>
  <mergeCells count="15">
    <mergeCell ref="C11:D11"/>
    <mergeCell ref="E11:F11"/>
    <mergeCell ref="G11:H11"/>
    <mergeCell ref="I11:J11"/>
    <mergeCell ref="K11:L11"/>
    <mergeCell ref="C2:D2"/>
    <mergeCell ref="E2:F2"/>
    <mergeCell ref="G2:H2"/>
    <mergeCell ref="I2:J2"/>
    <mergeCell ref="K2:L2"/>
    <mergeCell ref="C19:D19"/>
    <mergeCell ref="E19:F19"/>
    <mergeCell ref="G19:H19"/>
    <mergeCell ref="I19:J19"/>
    <mergeCell ref="K19:L19"/>
  </mergeCells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8" sqref="F8"/>
    </sheetView>
  </sheetViews>
  <sheetFormatPr defaultRowHeight="21.75"/>
  <cols>
    <col min="1" max="1" width="5.42578125" style="15" customWidth="1"/>
    <col min="2" max="2" width="7.7109375" style="15" customWidth="1"/>
    <col min="3" max="3" width="8.5703125" style="15" customWidth="1"/>
    <col min="4" max="4" width="9.28515625" style="15" customWidth="1"/>
    <col min="5" max="5" width="39" style="15" customWidth="1"/>
    <col min="6" max="6" width="16.7109375" style="15" customWidth="1"/>
    <col min="7" max="7" width="15.42578125" style="15" customWidth="1"/>
    <col min="8" max="8" width="15.140625" style="15" customWidth="1"/>
    <col min="9" max="9" width="14.28515625" style="15" customWidth="1"/>
    <col min="10" max="16384" width="9.140625" style="15"/>
  </cols>
  <sheetData>
    <row r="1" spans="1:10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>
      <c r="H2" s="15" t="s">
        <v>39</v>
      </c>
    </row>
    <row r="3" spans="1:10">
      <c r="A3" s="176" t="s">
        <v>40</v>
      </c>
      <c r="B3" s="176" t="s">
        <v>41</v>
      </c>
      <c r="C3" s="174" t="s">
        <v>49</v>
      </c>
      <c r="D3" s="177" t="s">
        <v>48</v>
      </c>
      <c r="E3" s="176" t="s">
        <v>43</v>
      </c>
      <c r="F3" s="176" t="s">
        <v>42</v>
      </c>
      <c r="G3" s="176"/>
      <c r="H3" s="176"/>
      <c r="I3" s="176"/>
      <c r="J3" s="176"/>
    </row>
    <row r="4" spans="1:10" ht="65.25">
      <c r="A4" s="176"/>
      <c r="B4" s="176"/>
      <c r="C4" s="175"/>
      <c r="D4" s="177"/>
      <c r="E4" s="176"/>
      <c r="F4" s="28" t="s">
        <v>51</v>
      </c>
      <c r="G4" s="32" t="s">
        <v>53</v>
      </c>
      <c r="H4" s="28" t="s">
        <v>44</v>
      </c>
      <c r="I4" s="29" t="s">
        <v>45</v>
      </c>
      <c r="J4" s="30" t="s">
        <v>46</v>
      </c>
    </row>
    <row r="5" spans="1:10" s="27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</row>
    <row r="6" spans="1:10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20" spans="4:8">
      <c r="H20" s="15" t="s">
        <v>54</v>
      </c>
    </row>
    <row r="22" spans="4:8">
      <c r="D22" s="15" t="s">
        <v>47</v>
      </c>
    </row>
    <row r="23" spans="4:8">
      <c r="D23" s="15" t="s">
        <v>52</v>
      </c>
    </row>
  </sheetData>
  <mergeCells count="7">
    <mergeCell ref="A1:J1"/>
    <mergeCell ref="C3:C4"/>
    <mergeCell ref="A3:A4"/>
    <mergeCell ref="B3:B4"/>
    <mergeCell ref="D3:D4"/>
    <mergeCell ref="F3:J3"/>
    <mergeCell ref="E3:E4"/>
  </mergeCells>
  <pageMargins left="0.7" right="0.45" top="0.75" bottom="0.75" header="0.3" footer="0.3"/>
  <pageSetup paperSize="9" scale="9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I10" sqref="I10"/>
    </sheetView>
  </sheetViews>
  <sheetFormatPr defaultRowHeight="15"/>
  <sheetData>
    <row r="1" spans="1:18" ht="21">
      <c r="A1" s="179" t="s">
        <v>281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21">
      <c r="A2" s="180" t="s">
        <v>282</v>
      </c>
      <c r="B2" s="180" t="s">
        <v>283</v>
      </c>
      <c r="C2" s="178" t="s">
        <v>284</v>
      </c>
      <c r="D2" s="178" t="s">
        <v>285</v>
      </c>
      <c r="E2" s="180" t="s">
        <v>286</v>
      </c>
      <c r="F2" s="180" t="s">
        <v>287</v>
      </c>
      <c r="G2" s="180" t="s">
        <v>288</v>
      </c>
      <c r="H2" s="180"/>
      <c r="I2" s="180" t="s">
        <v>289</v>
      </c>
      <c r="J2" s="180" t="s">
        <v>290</v>
      </c>
      <c r="K2" s="178" t="s">
        <v>291</v>
      </c>
      <c r="L2" s="178"/>
      <c r="M2" s="178"/>
      <c r="N2" s="178"/>
      <c r="O2" s="178"/>
      <c r="P2" s="178"/>
      <c r="Q2" s="178"/>
      <c r="R2" s="81"/>
    </row>
    <row r="3" spans="1:18" ht="42">
      <c r="A3" s="180"/>
      <c r="B3" s="180"/>
      <c r="C3" s="178"/>
      <c r="D3" s="178"/>
      <c r="E3" s="180"/>
      <c r="F3" s="180"/>
      <c r="G3" s="82" t="s">
        <v>292</v>
      </c>
      <c r="H3" s="82" t="s">
        <v>293</v>
      </c>
      <c r="I3" s="180"/>
      <c r="J3" s="180"/>
      <c r="K3" s="83" t="s">
        <v>294</v>
      </c>
      <c r="L3" s="84" t="s">
        <v>295</v>
      </c>
      <c r="M3" s="84" t="s">
        <v>296</v>
      </c>
      <c r="N3" s="84" t="s">
        <v>292</v>
      </c>
      <c r="O3" s="84" t="s">
        <v>293</v>
      </c>
      <c r="P3" s="85" t="s">
        <v>297</v>
      </c>
      <c r="Q3" s="84" t="s">
        <v>298</v>
      </c>
      <c r="R3" s="86" t="s">
        <v>299</v>
      </c>
    </row>
    <row r="4" spans="1:18" ht="2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7"/>
      <c r="M4" s="81"/>
      <c r="N4" s="81"/>
      <c r="O4" s="81"/>
      <c r="P4" s="88"/>
      <c r="Q4" s="81"/>
      <c r="R4" s="81"/>
    </row>
    <row r="5" spans="1:18" ht="2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7"/>
      <c r="M5" s="81"/>
      <c r="N5" s="81"/>
      <c r="O5" s="81"/>
      <c r="P5" s="88"/>
      <c r="Q5" s="81"/>
      <c r="R5" s="81"/>
    </row>
    <row r="6" spans="1:18" ht="2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7"/>
      <c r="M6" s="81"/>
      <c r="N6" s="81"/>
      <c r="O6" s="81"/>
      <c r="P6" s="88"/>
      <c r="Q6" s="81"/>
      <c r="R6" s="81"/>
    </row>
    <row r="7" spans="1:18" ht="2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7"/>
      <c r="M7" s="81"/>
      <c r="N7" s="81"/>
      <c r="O7" s="81"/>
      <c r="P7" s="88"/>
      <c r="Q7" s="81"/>
      <c r="R7" s="81"/>
    </row>
    <row r="8" spans="1:18" ht="2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7"/>
      <c r="M8" s="81"/>
      <c r="N8" s="81"/>
      <c r="O8" s="81"/>
      <c r="P8" s="88"/>
      <c r="Q8" s="81"/>
      <c r="R8" s="81"/>
    </row>
    <row r="9" spans="1:18" ht="2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7"/>
      <c r="M9" s="81"/>
      <c r="N9" s="81"/>
      <c r="O9" s="81"/>
      <c r="P9" s="88"/>
      <c r="Q9" s="81"/>
      <c r="R9" s="81"/>
    </row>
    <row r="10" spans="1:18" ht="2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7"/>
      <c r="M10" s="81"/>
      <c r="N10" s="81"/>
      <c r="O10" s="81"/>
      <c r="P10" s="88"/>
      <c r="Q10" s="81"/>
      <c r="R10" s="81"/>
    </row>
    <row r="11" spans="1:18" ht="2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7"/>
      <c r="M11" s="81"/>
      <c r="N11" s="81"/>
      <c r="O11" s="81"/>
      <c r="P11" s="88"/>
      <c r="Q11" s="81"/>
      <c r="R11" s="81"/>
    </row>
    <row r="12" spans="1:18" ht="2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7"/>
      <c r="M12" s="81"/>
      <c r="N12" s="81"/>
      <c r="O12" s="81"/>
      <c r="P12" s="88"/>
      <c r="Q12" s="81"/>
      <c r="R12" s="81"/>
    </row>
    <row r="13" spans="1:18" ht="2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7"/>
      <c r="M13" s="81"/>
      <c r="N13" s="81"/>
      <c r="O13" s="81"/>
      <c r="P13" s="88"/>
      <c r="Q13" s="81"/>
      <c r="R13" s="81"/>
    </row>
    <row r="14" spans="1:18" ht="2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7"/>
      <c r="M14" s="81"/>
      <c r="N14" s="81"/>
      <c r="O14" s="81"/>
      <c r="P14" s="88"/>
      <c r="Q14" s="81"/>
      <c r="R14" s="81"/>
    </row>
    <row r="15" spans="1:18" ht="2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7"/>
      <c r="M15" s="81"/>
      <c r="N15" s="81"/>
      <c r="O15" s="81"/>
      <c r="P15" s="88"/>
      <c r="Q15" s="81"/>
      <c r="R15" s="81"/>
    </row>
    <row r="16" spans="1:18" ht="2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7"/>
      <c r="M16" s="81"/>
      <c r="N16" s="81"/>
      <c r="O16" s="81"/>
      <c r="P16" s="88"/>
      <c r="Q16" s="81"/>
      <c r="R16" s="81"/>
    </row>
    <row r="17" spans="1:18" ht="2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7"/>
      <c r="M17" s="81"/>
      <c r="N17" s="81"/>
      <c r="O17" s="81"/>
      <c r="P17" s="88"/>
      <c r="Q17" s="81"/>
      <c r="R17" s="81"/>
    </row>
    <row r="18" spans="1:18" ht="2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7"/>
      <c r="M18" s="81"/>
      <c r="N18" s="81"/>
      <c r="O18" s="81"/>
      <c r="P18" s="88"/>
      <c r="Q18" s="81"/>
      <c r="R18" s="81"/>
    </row>
    <row r="19" spans="1:18" ht="2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7"/>
      <c r="M19" s="81"/>
      <c r="N19" s="81"/>
      <c r="O19" s="81"/>
      <c r="P19" s="88"/>
      <c r="Q19" s="81"/>
      <c r="R19" s="81"/>
    </row>
    <row r="20" spans="1:18" ht="2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7"/>
      <c r="M20" s="81"/>
      <c r="N20" s="81"/>
      <c r="O20" s="81"/>
      <c r="P20" s="88"/>
      <c r="Q20" s="81"/>
      <c r="R20" s="81"/>
    </row>
    <row r="21" spans="1:18" ht="2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7"/>
      <c r="M21" s="81"/>
      <c r="N21" s="81"/>
      <c r="O21" s="81"/>
      <c r="P21" s="88"/>
      <c r="Q21" s="81"/>
      <c r="R21" s="81"/>
    </row>
    <row r="22" spans="1:18" ht="2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7"/>
      <c r="M22" s="81"/>
      <c r="N22" s="81"/>
      <c r="O22" s="81"/>
      <c r="P22" s="88"/>
      <c r="Q22" s="81"/>
      <c r="R22" s="81"/>
    </row>
    <row r="23" spans="1:18" ht="2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89"/>
      <c r="N23" s="89"/>
      <c r="O23" s="89"/>
      <c r="P23" s="88"/>
      <c r="Q23" s="81"/>
      <c r="R23" s="81"/>
    </row>
  </sheetData>
  <mergeCells count="11">
    <mergeCell ref="K2:Q2"/>
    <mergeCell ref="A1:R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3" sqref="H1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0"/>
  <sheetViews>
    <sheetView view="pageBreakPreview" topLeftCell="A202" zoomScaleSheetLayoutView="100" workbookViewId="0">
      <selection activeCell="B206" sqref="B206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129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130</v>
      </c>
      <c r="D2" s="63" t="s">
        <v>63</v>
      </c>
      <c r="E2" s="63" t="s">
        <v>38</v>
      </c>
      <c r="F2" s="63" t="s">
        <v>131</v>
      </c>
      <c r="G2" s="63" t="s">
        <v>132</v>
      </c>
      <c r="H2" s="63" t="s">
        <v>133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'May '!H4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'May '!H5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'May '!H6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'May '!H7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'May '!H8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'May '!H9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'May '!H10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'May '!H11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'May '!H12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'May '!H13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'May '!H14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'May '!H15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'May '!H16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•Öã­Ö 2016</v>
      </c>
      <c r="I21" s="23"/>
    </row>
    <row r="22" spans="1:9" s="17" customFormat="1" ht="84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(´Öê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(•Öã­Öüü)</v>
      </c>
      <c r="G22" s="63" t="str">
        <f>G2</f>
        <v>•Öã­Ö ü´Ö×Æü­µÖÖŸÖ ×­ÖúÖ»Öß úÖœü»Öê»Öê ¯Ö×¸ü“”êû¤ü</v>
      </c>
      <c r="H22" s="63" t="str">
        <f>H2</f>
        <v>´ÖÖÆêü •Öã­Ö 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5</v>
      </c>
      <c r="E23" s="11">
        <v>6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'May '!H24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'May '!H25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'May '!H26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'May '!H27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'May '!H28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'May '!H29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'May '!H30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'May '!H31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'May '!H32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'May '!H33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'May '!H34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'May '!H35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•Öã­Ö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(´Öê 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(•Öã­Öüü)</v>
      </c>
      <c r="G46" s="11" t="str">
        <f>G2</f>
        <v>•Öã­Ö ü´Ö×Æü­µÖÖŸÖ ×­ÖúÖ»Öß úÖœü»Öê»Öê ¯Ö×¸ü“”êû¤ü</v>
      </c>
      <c r="H46" s="11" t="str">
        <f>H2</f>
        <v>´ÖÖÆêü •Öã­Ö 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'May '!H48</f>
        <v>1816</v>
      </c>
      <c r="D48">
        <f t="shared" ref="D48:H48" si="7">SUM(D16+D35)</f>
        <v>0</v>
      </c>
      <c r="E48">
        <f t="shared" si="7"/>
        <v>1816</v>
      </c>
      <c r="F48">
        <f t="shared" si="7"/>
        <v>0</v>
      </c>
      <c r="G48">
        <f t="shared" si="7"/>
        <v>0</v>
      </c>
      <c r="H48">
        <f t="shared" si="7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•Öã­Ö 2016</v>
      </c>
    </row>
    <row r="76" spans="1:8" ht="84">
      <c r="A76" s="63" t="str">
        <f ca="1">Jun!A76</f>
        <v>†.Îú.</v>
      </c>
      <c r="B76" s="63" t="s">
        <v>69</v>
      </c>
      <c r="C76" s="63" t="str">
        <f t="shared" ref="C76:H76" si="8">C2</f>
        <v>´ÖÖÖß»Ö ´Ö×Æü­µÖÖŸÖß»Ö (´Öê ) ¯ÖÏ»ÖÓ×²ÖŸÖ ¯Ö×¸ü“”êû¤ü</v>
      </c>
      <c r="D76" s="63" t="str">
        <f t="shared" si="8"/>
        <v>­Ö¾Öß­Ö †Ö»Öê»Öê ¯Ö×¸ü“”êû¤ü</v>
      </c>
      <c r="E76" s="63" t="str">
        <f t="shared" si="8"/>
        <v>‹ãúÖ ¯ÖÏ»ÖÓ×²ÖŸÖ ¯Ö×¸ü“”êû¤ü</v>
      </c>
      <c r="F76" s="63" t="str">
        <f t="shared" si="8"/>
        <v>†­Öã¯ÖÖ»Ö­Ö ÃÖÖ¤ü¸ü êú»Öê»Öê ¯Ö×¸ü“”êû¤ü (•Öã­Öüü)</v>
      </c>
      <c r="G76" s="63" t="str">
        <f t="shared" si="8"/>
        <v>•Öã­Ö ü´Ö×Æü­µÖÖŸÖ ×­ÖúÖ»Öß úÖœü»Öê»Öê ¯Ö×¸ü“”êû¤ü</v>
      </c>
      <c r="H76" s="63" t="str">
        <f t="shared" si="8"/>
        <v>´ÖÖÆêü •Öã­Ö ü 2016 †Öê¸ü ¯ÖÏ»ÖÓ×²ÖŸÖ ¯Ö×¸ü“”êû¤ü</v>
      </c>
    </row>
    <row r="77" spans="1:8" ht="24">
      <c r="A77" s="11">
        <f ca="1">Jun!A77</f>
        <v>1</v>
      </c>
      <c r="B77" s="11">
        <f ca="1">Jun!B77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'May '!H78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'May '!H79</f>
        <v>15</v>
      </c>
      <c r="D79" s="11">
        <v>0</v>
      </c>
      <c r="E79" s="11">
        <f t="shared" ref="E79:E87" si="9">SUM(C79:D79)</f>
        <v>15</v>
      </c>
      <c r="F79" s="11">
        <v>0</v>
      </c>
      <c r="G79" s="11">
        <v>0</v>
      </c>
      <c r="H79" s="11">
        <f t="shared" ref="H79:H88" si="10">SUM(E79-G79)</f>
        <v>15</v>
      </c>
    </row>
    <row r="80" spans="1:8" ht="24">
      <c r="A80" s="11">
        <v>3</v>
      </c>
      <c r="B80" s="4" t="s">
        <v>4</v>
      </c>
      <c r="C80" s="11">
        <f>'May '!H80</f>
        <v>21</v>
      </c>
      <c r="D80" s="11">
        <v>0</v>
      </c>
      <c r="E80" s="11">
        <f t="shared" si="9"/>
        <v>21</v>
      </c>
      <c r="F80" s="11">
        <v>0</v>
      </c>
      <c r="G80" s="11">
        <v>0</v>
      </c>
      <c r="H80" s="11">
        <f t="shared" si="10"/>
        <v>21</v>
      </c>
    </row>
    <row r="81" spans="1:8" ht="24">
      <c r="A81" s="11">
        <v>4</v>
      </c>
      <c r="B81" s="4" t="s">
        <v>5</v>
      </c>
      <c r="C81" s="11">
        <f>'May '!H81</f>
        <v>29</v>
      </c>
      <c r="D81" s="11">
        <v>0</v>
      </c>
      <c r="E81" s="11">
        <f t="shared" si="9"/>
        <v>29</v>
      </c>
      <c r="F81" s="11">
        <v>0</v>
      </c>
      <c r="G81" s="11">
        <v>0</v>
      </c>
      <c r="H81" s="11">
        <f t="shared" si="10"/>
        <v>29</v>
      </c>
    </row>
    <row r="82" spans="1:8" ht="24">
      <c r="A82" s="11">
        <v>5</v>
      </c>
      <c r="B82" s="4" t="s">
        <v>6</v>
      </c>
      <c r="C82" s="11">
        <f>'May '!H82</f>
        <v>12</v>
      </c>
      <c r="D82" s="11">
        <v>0</v>
      </c>
      <c r="E82" s="11">
        <f t="shared" si="9"/>
        <v>12</v>
      </c>
      <c r="F82" s="11">
        <v>0</v>
      </c>
      <c r="G82" s="11">
        <v>0</v>
      </c>
      <c r="H82" s="11">
        <f t="shared" si="10"/>
        <v>12</v>
      </c>
    </row>
    <row r="83" spans="1:8" ht="24">
      <c r="A83" s="11">
        <v>6</v>
      </c>
      <c r="B83" s="4" t="s">
        <v>7</v>
      </c>
      <c r="C83" s="11">
        <f>'May '!H83</f>
        <v>15</v>
      </c>
      <c r="D83" s="11">
        <v>0</v>
      </c>
      <c r="E83" s="11">
        <f t="shared" si="9"/>
        <v>15</v>
      </c>
      <c r="F83" s="11">
        <v>0</v>
      </c>
      <c r="G83" s="11">
        <v>0</v>
      </c>
      <c r="H83" s="11">
        <f t="shared" si="10"/>
        <v>15</v>
      </c>
    </row>
    <row r="84" spans="1:8" ht="24">
      <c r="A84" s="11">
        <v>7</v>
      </c>
      <c r="B84" s="4" t="s">
        <v>8</v>
      </c>
      <c r="C84" s="11">
        <f>'May '!H84</f>
        <v>30</v>
      </c>
      <c r="D84" s="11">
        <v>0</v>
      </c>
      <c r="E84" s="11">
        <f t="shared" si="9"/>
        <v>30</v>
      </c>
      <c r="F84" s="11">
        <v>0</v>
      </c>
      <c r="G84" s="11">
        <v>0</v>
      </c>
      <c r="H84" s="11">
        <f t="shared" si="10"/>
        <v>30</v>
      </c>
    </row>
    <row r="85" spans="1:8" ht="24">
      <c r="A85" s="11">
        <v>8</v>
      </c>
      <c r="B85" s="4" t="s">
        <v>9</v>
      </c>
      <c r="C85" s="11">
        <f>'May '!H85</f>
        <v>15</v>
      </c>
      <c r="D85" s="11">
        <v>0</v>
      </c>
      <c r="E85" s="11">
        <f t="shared" si="9"/>
        <v>15</v>
      </c>
      <c r="F85" s="11">
        <v>0</v>
      </c>
      <c r="G85" s="11">
        <v>0</v>
      </c>
      <c r="H85" s="11">
        <f t="shared" si="10"/>
        <v>15</v>
      </c>
    </row>
    <row r="86" spans="1:8" ht="24">
      <c r="A86" s="11">
        <v>9</v>
      </c>
      <c r="B86" s="4" t="s">
        <v>10</v>
      </c>
      <c r="C86" s="11">
        <f>'May '!H86</f>
        <v>11</v>
      </c>
      <c r="D86" s="11">
        <v>0</v>
      </c>
      <c r="E86" s="11">
        <f t="shared" si="9"/>
        <v>11</v>
      </c>
      <c r="F86" s="11">
        <v>0</v>
      </c>
      <c r="G86" s="11">
        <v>0</v>
      </c>
      <c r="H86" s="11">
        <f t="shared" si="10"/>
        <v>11</v>
      </c>
    </row>
    <row r="87" spans="1:8" ht="24">
      <c r="A87" s="11">
        <v>10</v>
      </c>
      <c r="B87" s="4" t="s">
        <v>11</v>
      </c>
      <c r="C87" s="11">
        <f>'May '!H87</f>
        <v>9</v>
      </c>
      <c r="D87" s="11">
        <v>0</v>
      </c>
      <c r="E87" s="11">
        <f t="shared" si="9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'May '!H88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10"/>
        <v>21</v>
      </c>
    </row>
    <row r="89" spans="1:8" ht="24">
      <c r="A89" s="4"/>
      <c r="B89" s="4" t="s">
        <v>13</v>
      </c>
      <c r="C89" s="11">
        <f>'May '!H89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•Öã­Ö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11">C76</f>
        <v>´ÖÖÖß»Ö ´Ö×Æü­µÖÖŸÖß»Ö (´Öê ) ¯ÖÏ»ÖÓ×²ÖŸÖ ¯Ö×¸ü“”êû¤ü</v>
      </c>
      <c r="D99" s="11" t="str">
        <f>D76</f>
        <v>­Ö¾Öß­Ö †Ö»Öê»Öê ¯Ö×¸ü“”êû¤ü</v>
      </c>
      <c r="E99" s="11" t="str">
        <f t="shared" si="11"/>
        <v>‹ãúÖ ¯ÖÏ»ÖÓ×²ÖŸÖ ¯Ö×¸ü“”êû¤ü</v>
      </c>
      <c r="F99" s="11" t="str">
        <f t="shared" si="11"/>
        <v>†­Öã¯ÖÖ»Ö­Ö ÃÖÖ¤ü¸ü êú»Öê»Öê ¯Ö×¸ü“”êû¤ü (•Öã­Öüü)</v>
      </c>
      <c r="G99" s="11" t="str">
        <f t="shared" si="11"/>
        <v>•Öã­Ö ü´Ö×Æü­µÖÖŸÖ ×­ÖúÖ»Öß úÖœü»Öê»Öê ¯Ö×¸ü“”êû¤ü</v>
      </c>
      <c r="H99" s="11" t="str">
        <f>H76</f>
        <v>´ÖÖÆêü •Öã­Ö ü 2016 †Öê¸ü ¯ÖÏ»ÖÓ×²ÖŸÖ ¯Ö×¸ü“”êû¤ü</v>
      </c>
    </row>
    <row r="100" spans="1:8" ht="24">
      <c r="A100" s="11">
        <f ca="1">A77</f>
        <v>1</v>
      </c>
      <c r="B100" s="11">
        <f t="shared" ref="B100" ca="1" si="12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'May '!H101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'May '!H102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3">SUM(E102-G102)</f>
        <v>16</v>
      </c>
    </row>
    <row r="103" spans="1:8" ht="24">
      <c r="A103" s="11">
        <v>3</v>
      </c>
      <c r="B103" s="4" t="s">
        <v>16</v>
      </c>
      <c r="C103" s="11">
        <f>'May '!H103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3"/>
        <v>12</v>
      </c>
    </row>
    <row r="104" spans="1:8" ht="24">
      <c r="A104" s="11">
        <v>4</v>
      </c>
      <c r="B104" s="4" t="s">
        <v>17</v>
      </c>
      <c r="C104" s="11">
        <f>'May '!H104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3"/>
        <v>18</v>
      </c>
    </row>
    <row r="105" spans="1:8" ht="24">
      <c r="A105" s="11">
        <v>5</v>
      </c>
      <c r="B105" s="4" t="s">
        <v>18</v>
      </c>
      <c r="C105" s="11">
        <f>'May '!H105</f>
        <v>9</v>
      </c>
      <c r="D105" s="11">
        <v>0</v>
      </c>
      <c r="E105" s="11">
        <f t="shared" ref="E105:E113" si="14">SUM(C105:D105)</f>
        <v>9</v>
      </c>
      <c r="F105" s="11">
        <v>0</v>
      </c>
      <c r="G105" s="11">
        <v>0</v>
      </c>
      <c r="H105" s="11">
        <f t="shared" si="13"/>
        <v>9</v>
      </c>
    </row>
    <row r="106" spans="1:8" ht="24">
      <c r="A106" s="11">
        <v>6</v>
      </c>
      <c r="B106" s="4" t="s">
        <v>19</v>
      </c>
      <c r="C106" s="11">
        <f>'May '!H106</f>
        <v>24</v>
      </c>
      <c r="D106" s="11">
        <v>0</v>
      </c>
      <c r="E106" s="11">
        <f t="shared" si="14"/>
        <v>24</v>
      </c>
      <c r="F106" s="11">
        <v>0</v>
      </c>
      <c r="G106" s="11">
        <v>0</v>
      </c>
      <c r="H106" s="11">
        <f t="shared" si="13"/>
        <v>24</v>
      </c>
    </row>
    <row r="107" spans="1:8" ht="24">
      <c r="A107" s="11">
        <v>7</v>
      </c>
      <c r="B107" s="4" t="s">
        <v>20</v>
      </c>
      <c r="C107" s="11">
        <f>'May '!H107</f>
        <v>24</v>
      </c>
      <c r="D107" s="11">
        <v>0</v>
      </c>
      <c r="E107" s="11">
        <f t="shared" si="14"/>
        <v>24</v>
      </c>
      <c r="F107" s="11">
        <v>0</v>
      </c>
      <c r="G107" s="11">
        <v>0</v>
      </c>
      <c r="H107" s="11">
        <f t="shared" si="13"/>
        <v>24</v>
      </c>
    </row>
    <row r="108" spans="1:8" ht="24">
      <c r="A108" s="11">
        <v>8</v>
      </c>
      <c r="B108" s="4" t="s">
        <v>33</v>
      </c>
      <c r="C108" s="11">
        <f>'May '!H108</f>
        <v>9</v>
      </c>
      <c r="D108" s="11">
        <v>0</v>
      </c>
      <c r="E108" s="11">
        <f t="shared" si="14"/>
        <v>9</v>
      </c>
      <c r="F108" s="11">
        <v>0</v>
      </c>
      <c r="G108" s="11">
        <v>0</v>
      </c>
      <c r="H108" s="11">
        <f t="shared" si="13"/>
        <v>9</v>
      </c>
    </row>
    <row r="109" spans="1:8" ht="24">
      <c r="A109" s="11">
        <v>9</v>
      </c>
      <c r="B109" s="4" t="s">
        <v>34</v>
      </c>
      <c r="C109" s="11">
        <f>'May '!H109</f>
        <v>4</v>
      </c>
      <c r="D109" s="11">
        <v>0</v>
      </c>
      <c r="E109" s="11">
        <f t="shared" si="14"/>
        <v>4</v>
      </c>
      <c r="F109" s="11">
        <v>0</v>
      </c>
      <c r="G109" s="11">
        <v>0</v>
      </c>
      <c r="H109" s="11">
        <f t="shared" si="13"/>
        <v>4</v>
      </c>
    </row>
    <row r="110" spans="1:8" ht="24">
      <c r="A110" s="11">
        <v>10</v>
      </c>
      <c r="B110" s="4" t="s">
        <v>71</v>
      </c>
      <c r="C110" s="11">
        <f>'May '!H110</f>
        <v>27</v>
      </c>
      <c r="D110" s="11">
        <v>0</v>
      </c>
      <c r="E110" s="11">
        <f t="shared" si="14"/>
        <v>27</v>
      </c>
      <c r="F110" s="11">
        <v>0</v>
      </c>
      <c r="G110" s="11">
        <v>0</v>
      </c>
      <c r="H110" s="11">
        <f t="shared" si="13"/>
        <v>27</v>
      </c>
    </row>
    <row r="111" spans="1:8" ht="24">
      <c r="A111" s="11">
        <v>11</v>
      </c>
      <c r="B111" s="4" t="s">
        <v>35</v>
      </c>
      <c r="C111" s="11">
        <f>'May '!H111</f>
        <v>45</v>
      </c>
      <c r="D111" s="11">
        <v>0</v>
      </c>
      <c r="E111" s="11">
        <f t="shared" si="14"/>
        <v>45</v>
      </c>
      <c r="F111" s="11">
        <v>0</v>
      </c>
      <c r="G111" s="11">
        <v>0</v>
      </c>
      <c r="H111" s="11">
        <f t="shared" si="13"/>
        <v>45</v>
      </c>
    </row>
    <row r="112" spans="1:8" ht="24">
      <c r="A112" s="11">
        <v>12</v>
      </c>
      <c r="B112" s="4" t="s">
        <v>36</v>
      </c>
      <c r="C112" s="11">
        <f>'May '!H112</f>
        <v>38</v>
      </c>
      <c r="D112" s="11">
        <v>0</v>
      </c>
      <c r="E112" s="11">
        <f t="shared" si="14"/>
        <v>38</v>
      </c>
      <c r="F112" s="11">
        <v>0</v>
      </c>
      <c r="G112" s="11">
        <v>0</v>
      </c>
      <c r="H112" s="11">
        <f t="shared" si="13"/>
        <v>38</v>
      </c>
    </row>
    <row r="113" spans="1:8" ht="24">
      <c r="A113" s="11"/>
      <c r="B113" s="4" t="s">
        <v>13</v>
      </c>
      <c r="C113" s="11">
        <f>'May '!H113</f>
        <v>236</v>
      </c>
      <c r="D113" s="11">
        <f>SUM(D101:D112)</f>
        <v>0</v>
      </c>
      <c r="E113" s="11">
        <f t="shared" si="14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2" spans="1:8" ht="24">
      <c r="A122" s="2"/>
    </row>
    <row r="123" spans="1:8" ht="22.5" thickBot="1">
      <c r="H123" s="15" t="str">
        <f>H75</f>
        <v>•Öã­Ö 2016</v>
      </c>
    </row>
    <row r="124" spans="1:8">
      <c r="A124" s="133" t="s">
        <v>0</v>
      </c>
      <c r="B124" s="133" t="s">
        <v>27</v>
      </c>
      <c r="C124" s="133" t="str">
        <f>C76</f>
        <v>´ÖÖÖß»Ö ´Ö×Æü­µÖÖŸÖß»Ö (´Öê ) ¯ÖÏ»ÖÓ×²ÖŸÖ ¯Ö×¸ü“”êû¤ü</v>
      </c>
      <c r="D124" s="133" t="str">
        <f>D76</f>
        <v>­Ö¾Öß­Ö †Ö»Öê»Öê ¯Ö×¸ü“”êû¤ü</v>
      </c>
      <c r="E124" s="133" t="str">
        <f>E76</f>
        <v>‹ãúÖ ¯ÖÏ»ÖÓ×²ÖŸÖ ¯Ö×¸ü“”êû¤ü</v>
      </c>
      <c r="F124" s="133" t="str">
        <f>F76</f>
        <v>†­Öã¯ÖÖ»Ö­Ö ÃÖÖ¤ü¸ü êú»Öê»Öê ¯Ö×¸ü“”êû¤ü (•Öã­Öüü)</v>
      </c>
      <c r="G124" s="133" t="str">
        <f>G76</f>
        <v>•Öã­Ö ü´Ö×Æü­µÖÖŸÖ ×­ÖúÖ»Öß úÖœü»Öê»Öê ¯Ö×¸ü“”êû¤ü</v>
      </c>
      <c r="H124" s="133" t="str">
        <f>H76</f>
        <v>´ÖÖÆêü •Öã­Ö ü 2016 †Öê¸ü ¯ÖÏ»ÖÓ×²ÖŸÖ ¯Ö×¸ü“”êû¤ü</v>
      </c>
    </row>
    <row r="125" spans="1:8" ht="108.75" customHeight="1" thickBot="1">
      <c r="A125" s="134"/>
      <c r="B125" s="134"/>
      <c r="C125" s="134"/>
      <c r="D125" s="134"/>
      <c r="E125" s="134"/>
      <c r="F125" s="134"/>
      <c r="G125" s="134"/>
      <c r="H125" s="134"/>
    </row>
    <row r="126" spans="1:8" ht="48.75" thickBot="1">
      <c r="A126" s="65">
        <v>2</v>
      </c>
      <c r="B126" s="6" t="s">
        <v>29</v>
      </c>
      <c r="C126" s="6">
        <f>'May '!H125</f>
        <v>475</v>
      </c>
      <c r="D126" s="6">
        <f t="shared" ref="D126:H126" si="15">SUM(D89+D113)</f>
        <v>0</v>
      </c>
      <c r="E126" s="6">
        <f t="shared" si="15"/>
        <v>475</v>
      </c>
      <c r="F126" s="6">
        <f t="shared" si="15"/>
        <v>0</v>
      </c>
      <c r="G126" s="6">
        <f t="shared" si="15"/>
        <v>0</v>
      </c>
      <c r="H126" s="6">
        <f t="shared" si="15"/>
        <v>475</v>
      </c>
    </row>
    <row r="157" spans="1:8" ht="24">
      <c r="A157" s="138" t="s">
        <v>110</v>
      </c>
      <c r="B157" s="138"/>
      <c r="C157" s="138"/>
      <c r="D157" s="138"/>
      <c r="E157" s="138"/>
      <c r="F157" s="138"/>
      <c r="G157" s="138"/>
      <c r="H157" s="51" t="str">
        <f>H1</f>
        <v>•Öã­Ö 2016</v>
      </c>
    </row>
    <row r="158" spans="1:8" ht="84">
      <c r="A158" s="63" t="str">
        <f ca="1">Jun!A158</f>
        <v>†.Îú.</v>
      </c>
      <c r="B158" s="63" t="s">
        <v>69</v>
      </c>
      <c r="C158" s="63" t="str">
        <f t="shared" ref="C158:H158" si="16">C2</f>
        <v>´ÖÖÖß»Ö ´Ö×Æü­µÖÖŸÖß»Ö (´Öê ) ¯ÖÏ»ÖÓ×²ÖŸÖ ¯Ö×¸ü“”êû¤ü</v>
      </c>
      <c r="D158" s="63" t="str">
        <f t="shared" si="16"/>
        <v>­Ö¾Öß­Ö †Ö»Öê»Öê ¯Ö×¸ü“”êû¤ü</v>
      </c>
      <c r="E158" s="63" t="str">
        <f t="shared" si="16"/>
        <v>‹ãúÖ ¯ÖÏ»ÖÓ×²ÖŸÖ ¯Ö×¸ü“”êû¤ü</v>
      </c>
      <c r="F158" s="63" t="str">
        <f t="shared" si="16"/>
        <v>†­Öã¯ÖÖ»Ö­Ö ÃÖÖ¤ü¸ü êú»Öê»Öê ¯Ö×¸ü“”êû¤ü (•Öã­Öüü)</v>
      </c>
      <c r="G158" s="63" t="str">
        <f t="shared" si="16"/>
        <v>•Öã­Ö ü´Ö×Æü­µÖÖŸÖ ×­ÖúÖ»Öß úÖœü»Öê»Öê ¯Ö×¸ü“”êû¤ü</v>
      </c>
      <c r="H158" s="63" t="str">
        <f t="shared" si="16"/>
        <v>´ÖÖÆêü •Öã­Ö ü 2016 †Öê¸ü ¯ÖÏ»ÖÓ×²ÖŸÖ ¯Ö×¸ü“”êû¤ü</v>
      </c>
    </row>
    <row r="159" spans="1:8" ht="18.75">
      <c r="A159" s="33">
        <f ca="1">Jun!A159</f>
        <v>1</v>
      </c>
      <c r="B159" s="33">
        <f ca="1">Jun!B159</f>
        <v>2</v>
      </c>
      <c r="C159" s="33">
        <v>3</v>
      </c>
      <c r="D159" s="33">
        <v>4</v>
      </c>
      <c r="E159" s="33">
        <v>5</v>
      </c>
      <c r="F159" s="33">
        <v>6</v>
      </c>
      <c r="G159" s="33">
        <v>7</v>
      </c>
      <c r="H159" s="33">
        <v>8</v>
      </c>
    </row>
    <row r="160" spans="1:8" ht="24">
      <c r="A160" s="11">
        <v>1</v>
      </c>
      <c r="B160" s="4" t="s">
        <v>2</v>
      </c>
      <c r="C160" s="11">
        <f>'May '!H159</f>
        <v>332</v>
      </c>
      <c r="D160" s="11">
        <v>0</v>
      </c>
      <c r="E160" s="11">
        <f>SUM(C160+D160)</f>
        <v>332</v>
      </c>
      <c r="F160" s="11">
        <v>0</v>
      </c>
      <c r="G160" s="11">
        <v>0</v>
      </c>
      <c r="H160" s="11">
        <f>SUM(E160-G160)</f>
        <v>332</v>
      </c>
    </row>
    <row r="161" spans="1:8" ht="24">
      <c r="A161" s="11">
        <v>2</v>
      </c>
      <c r="B161" s="4" t="s">
        <v>3</v>
      </c>
      <c r="C161" s="11">
        <f>'May '!H160</f>
        <v>235</v>
      </c>
      <c r="D161" s="11">
        <v>0</v>
      </c>
      <c r="E161" s="11">
        <f t="shared" ref="E161:E171" si="17">SUM(C161+D161)</f>
        <v>235</v>
      </c>
      <c r="F161" s="11">
        <v>0</v>
      </c>
      <c r="G161" s="11">
        <v>0</v>
      </c>
      <c r="H161" s="11">
        <f t="shared" ref="H161:H170" si="18">SUM(E161-G161)</f>
        <v>235</v>
      </c>
    </row>
    <row r="162" spans="1:8" ht="24">
      <c r="A162" s="11">
        <v>3</v>
      </c>
      <c r="B162" s="4" t="s">
        <v>4</v>
      </c>
      <c r="C162" s="11">
        <f>'May '!H161</f>
        <v>167</v>
      </c>
      <c r="D162" s="11">
        <v>0</v>
      </c>
      <c r="E162" s="11">
        <f t="shared" si="17"/>
        <v>167</v>
      </c>
      <c r="F162" s="11">
        <v>0</v>
      </c>
      <c r="G162" s="11">
        <v>0</v>
      </c>
      <c r="H162" s="11">
        <f t="shared" si="18"/>
        <v>167</v>
      </c>
    </row>
    <row r="163" spans="1:8" ht="24">
      <c r="A163" s="11">
        <v>4</v>
      </c>
      <c r="B163" s="4" t="s">
        <v>5</v>
      </c>
      <c r="C163" s="11">
        <f>'May '!H162</f>
        <v>93</v>
      </c>
      <c r="D163" s="11">
        <v>0</v>
      </c>
      <c r="E163" s="11">
        <f>SUM(C163+D163)</f>
        <v>93</v>
      </c>
      <c r="F163" s="11">
        <v>0</v>
      </c>
      <c r="G163" s="11">
        <v>0</v>
      </c>
      <c r="H163" s="11">
        <f t="shared" si="18"/>
        <v>93</v>
      </c>
    </row>
    <row r="164" spans="1:8" ht="24">
      <c r="A164" s="11">
        <v>5</v>
      </c>
      <c r="B164" s="4" t="s">
        <v>6</v>
      </c>
      <c r="C164" s="11">
        <f>'May '!H163</f>
        <v>124</v>
      </c>
      <c r="D164" s="11">
        <v>0</v>
      </c>
      <c r="E164" s="11">
        <f t="shared" si="17"/>
        <v>124</v>
      </c>
      <c r="F164" s="11">
        <v>0</v>
      </c>
      <c r="G164" s="11">
        <v>0</v>
      </c>
      <c r="H164" s="11">
        <f t="shared" si="18"/>
        <v>124</v>
      </c>
    </row>
    <row r="165" spans="1:8" ht="24">
      <c r="A165" s="11">
        <v>6</v>
      </c>
      <c r="B165" s="4" t="s">
        <v>7</v>
      </c>
      <c r="C165" s="11">
        <f>'May '!H164</f>
        <v>263</v>
      </c>
      <c r="D165" s="11">
        <v>0</v>
      </c>
      <c r="E165" s="11">
        <f t="shared" si="17"/>
        <v>263</v>
      </c>
      <c r="F165" s="11">
        <v>0</v>
      </c>
      <c r="G165" s="11">
        <v>0</v>
      </c>
      <c r="H165" s="11">
        <f t="shared" si="18"/>
        <v>263</v>
      </c>
    </row>
    <row r="166" spans="1:8" ht="24">
      <c r="A166" s="11">
        <v>7</v>
      </c>
      <c r="B166" s="4" t="s">
        <v>8</v>
      </c>
      <c r="C166" s="11">
        <f>'May '!H165</f>
        <v>317</v>
      </c>
      <c r="D166" s="11">
        <v>0</v>
      </c>
      <c r="E166" s="11">
        <f t="shared" si="17"/>
        <v>317</v>
      </c>
      <c r="F166" s="11">
        <v>0</v>
      </c>
      <c r="G166" s="11">
        <v>0</v>
      </c>
      <c r="H166" s="11">
        <f t="shared" si="18"/>
        <v>317</v>
      </c>
    </row>
    <row r="167" spans="1:8" ht="24">
      <c r="A167" s="11">
        <v>8</v>
      </c>
      <c r="B167" s="4" t="s">
        <v>9</v>
      </c>
      <c r="C167" s="11">
        <f>'May '!H166</f>
        <v>360</v>
      </c>
      <c r="D167" s="11">
        <v>0</v>
      </c>
      <c r="E167" s="11">
        <f t="shared" si="17"/>
        <v>360</v>
      </c>
      <c r="F167" s="11">
        <v>0</v>
      </c>
      <c r="G167" s="11">
        <v>0</v>
      </c>
      <c r="H167" s="11">
        <f t="shared" si="18"/>
        <v>360</v>
      </c>
    </row>
    <row r="168" spans="1:8" ht="24">
      <c r="A168" s="11">
        <v>9</v>
      </c>
      <c r="B168" s="4" t="s">
        <v>10</v>
      </c>
      <c r="C168" s="11">
        <f>'May '!H167</f>
        <v>172</v>
      </c>
      <c r="D168" s="11">
        <v>0</v>
      </c>
      <c r="E168" s="11">
        <f t="shared" si="17"/>
        <v>172</v>
      </c>
      <c r="F168" s="11">
        <v>0</v>
      </c>
      <c r="G168" s="11">
        <v>0</v>
      </c>
      <c r="H168" s="11">
        <f t="shared" si="18"/>
        <v>172</v>
      </c>
    </row>
    <row r="169" spans="1:8" ht="24">
      <c r="A169" s="11">
        <v>10</v>
      </c>
      <c r="B169" s="4" t="s">
        <v>11</v>
      </c>
      <c r="C169" s="11">
        <f>'May '!H168</f>
        <v>109</v>
      </c>
      <c r="D169" s="11">
        <v>0</v>
      </c>
      <c r="E169" s="11">
        <f t="shared" si="17"/>
        <v>109</v>
      </c>
      <c r="F169" s="11">
        <v>0</v>
      </c>
      <c r="G169" s="11">
        <v>0</v>
      </c>
      <c r="H169" s="11">
        <f t="shared" si="18"/>
        <v>109</v>
      </c>
    </row>
    <row r="170" spans="1:8" ht="24">
      <c r="A170" s="11">
        <v>11</v>
      </c>
      <c r="B170" s="4" t="s">
        <v>12</v>
      </c>
      <c r="C170" s="11">
        <f>'May '!H169</f>
        <v>193</v>
      </c>
      <c r="D170" s="11">
        <v>0</v>
      </c>
      <c r="E170" s="11">
        <f t="shared" si="17"/>
        <v>193</v>
      </c>
      <c r="F170" s="11">
        <v>0</v>
      </c>
      <c r="G170" s="11">
        <v>0</v>
      </c>
      <c r="H170" s="11">
        <f t="shared" si="18"/>
        <v>193</v>
      </c>
    </row>
    <row r="171" spans="1:8" ht="24">
      <c r="A171" s="4"/>
      <c r="B171" s="4" t="s">
        <v>13</v>
      </c>
      <c r="C171" s="11">
        <f>'May '!H170</f>
        <v>2365</v>
      </c>
      <c r="D171" s="10">
        <f>SUM(D160:D170)</f>
        <v>0</v>
      </c>
      <c r="E171" s="11">
        <f t="shared" si="17"/>
        <v>2365</v>
      </c>
      <c r="F171" s="10">
        <f>SUM(F160:F170)</f>
        <v>0</v>
      </c>
      <c r="G171" s="10">
        <f>SUM(G160:G170)</f>
        <v>0</v>
      </c>
      <c r="H171" s="10">
        <f>SUM(H160:H170)</f>
        <v>2365</v>
      </c>
    </row>
    <row r="172" spans="1:8" ht="24">
      <c r="A172" s="2"/>
    </row>
    <row r="173" spans="1:8" ht="24">
      <c r="A173" s="2"/>
    </row>
    <row r="174" spans="1:8" ht="24">
      <c r="G174" s="1" t="s">
        <v>31</v>
      </c>
      <c r="H174" s="1"/>
    </row>
    <row r="175" spans="1:8" ht="24">
      <c r="G175" s="1" t="s">
        <v>32</v>
      </c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4">
      <c r="G180" s="1"/>
      <c r="H180" s="1"/>
    </row>
    <row r="181" spans="1:8" ht="21">
      <c r="A181" s="139" t="str">
        <f>A157</f>
        <v>Ã£ÖÖ×­Öú ×­Ö¬Öß »ÖêÖÖ ¯ÖÏ»ÖÓ×²ÖŸÖ ¯Ö×¸ü“”êû¤ü 2016-17 ×•Ö»ÆüÖ ¯Ö×¸üÂÖ¤ü,²Öß›ü</v>
      </c>
      <c r="B181" s="139"/>
      <c r="C181" s="139"/>
      <c r="D181" s="139"/>
      <c r="E181" s="139"/>
      <c r="F181" s="139"/>
      <c r="G181" s="139"/>
      <c r="H181" s="34" t="str">
        <f>H157</f>
        <v>•Öã­Ö 2016</v>
      </c>
    </row>
    <row r="182" spans="1:8" ht="84">
      <c r="A182" s="63" t="str">
        <f ca="1">A158</f>
        <v>†.Îú.</v>
      </c>
      <c r="B182" s="63" t="s">
        <v>67</v>
      </c>
      <c r="C182" s="63" t="str">
        <f t="shared" ref="C182:H182" si="19">C158</f>
        <v>´ÖÖÖß»Ö ´Ö×Æü­µÖÖŸÖß»Ö (´Öê ) ¯ÖÏ»ÖÓ×²ÖŸÖ ¯Ö×¸ü“”êû¤ü</v>
      </c>
      <c r="D182" s="63" t="str">
        <f t="shared" si="19"/>
        <v>­Ö¾Öß­Ö †Ö»Öê»Öê ¯Ö×¸ü“”êû¤ü</v>
      </c>
      <c r="E182" s="63" t="str">
        <f t="shared" si="19"/>
        <v>‹ãúÖ ¯ÖÏ»ÖÓ×²ÖŸÖ ¯Ö×¸ü“”êû¤ü</v>
      </c>
      <c r="F182" s="63" t="str">
        <f t="shared" si="19"/>
        <v>†­Öã¯ÖÖ»Ö­Ö ÃÖÖ¤ü¸ü êú»Öê»Öê ¯Ö×¸ü“”êû¤ü (•Öã­Öüü)</v>
      </c>
      <c r="G182" s="63" t="str">
        <f t="shared" si="19"/>
        <v>•Öã­Ö ü´Ö×Æü­µÖÖŸÖ ×­ÖúÖ»Öß úÖœü»Öê»Öê ¯Ö×¸ü“”êû¤ü</v>
      </c>
      <c r="H182" s="63" t="str">
        <f t="shared" si="19"/>
        <v>´ÖÖÆêü •Öã­Ö ü 2016 †Öê¸ü ¯ÖÏ»ÖÓ×²ÖŸÖ ¯Ö×¸ü“”êû¤ü</v>
      </c>
    </row>
    <row r="183" spans="1:8" ht="24">
      <c r="A183" s="11">
        <f ca="1">A159</f>
        <v>1</v>
      </c>
      <c r="B183" s="11">
        <f t="shared" ref="B183" ca="1" si="20">B159</f>
        <v>2</v>
      </c>
      <c r="C183" s="11">
        <v>3</v>
      </c>
      <c r="D183" s="11">
        <v>4</v>
      </c>
      <c r="E183" s="11">
        <v>5</v>
      </c>
      <c r="F183" s="11">
        <v>6</v>
      </c>
      <c r="G183" s="11">
        <v>7</v>
      </c>
      <c r="H183" s="11">
        <v>8</v>
      </c>
    </row>
    <row r="184" spans="1:8" ht="24">
      <c r="A184" s="11">
        <v>1</v>
      </c>
      <c r="B184" s="4" t="s">
        <v>14</v>
      </c>
      <c r="C184" s="11">
        <f>'May '!H183</f>
        <v>1070</v>
      </c>
      <c r="D184" s="11">
        <v>0</v>
      </c>
      <c r="E184" s="11">
        <f>SUM(C184+D184)</f>
        <v>1070</v>
      </c>
      <c r="F184" s="11">
        <v>0</v>
      </c>
      <c r="G184" s="11">
        <v>0</v>
      </c>
      <c r="H184" s="11">
        <f>SUM(E184-G184)</f>
        <v>1070</v>
      </c>
    </row>
    <row r="185" spans="1:8" ht="24">
      <c r="A185" s="11">
        <v>2</v>
      </c>
      <c r="B185" s="4" t="s">
        <v>15</v>
      </c>
      <c r="C185" s="11">
        <f>'May '!H184</f>
        <v>665</v>
      </c>
      <c r="D185" s="11">
        <v>0</v>
      </c>
      <c r="E185" s="11">
        <f t="shared" ref="E185:E196" si="21">SUM(C185+D185)</f>
        <v>665</v>
      </c>
      <c r="F185" s="11">
        <v>0</v>
      </c>
      <c r="G185" s="11">
        <v>0</v>
      </c>
      <c r="H185" s="11">
        <f t="shared" ref="H185:H195" si="22">SUM(E185-G185)</f>
        <v>665</v>
      </c>
    </row>
    <row r="186" spans="1:8" ht="24">
      <c r="A186" s="11">
        <v>3</v>
      </c>
      <c r="B186" s="4" t="s">
        <v>16</v>
      </c>
      <c r="C186" s="11">
        <f>'May '!H185</f>
        <v>786</v>
      </c>
      <c r="D186" s="11">
        <v>0</v>
      </c>
      <c r="E186" s="11">
        <f t="shared" si="21"/>
        <v>786</v>
      </c>
      <c r="F186" s="11">
        <v>0</v>
      </c>
      <c r="G186" s="11">
        <v>0</v>
      </c>
      <c r="H186" s="11">
        <f t="shared" si="22"/>
        <v>786</v>
      </c>
    </row>
    <row r="187" spans="1:8" ht="24">
      <c r="A187" s="11">
        <v>4</v>
      </c>
      <c r="B187" s="4" t="s">
        <v>17</v>
      </c>
      <c r="C187" s="11">
        <f>'May '!H186</f>
        <v>1055</v>
      </c>
      <c r="D187" s="11">
        <v>0</v>
      </c>
      <c r="E187" s="11">
        <f t="shared" si="21"/>
        <v>1055</v>
      </c>
      <c r="F187" s="11">
        <v>0</v>
      </c>
      <c r="G187" s="11">
        <v>0</v>
      </c>
      <c r="H187" s="11">
        <f t="shared" si="22"/>
        <v>1055</v>
      </c>
    </row>
    <row r="188" spans="1:8" ht="24">
      <c r="A188" s="11">
        <v>5</v>
      </c>
      <c r="B188" s="4" t="s">
        <v>18</v>
      </c>
      <c r="C188" s="11">
        <f>'May '!H187</f>
        <v>476</v>
      </c>
      <c r="D188" s="11">
        <v>0</v>
      </c>
      <c r="E188" s="11">
        <f t="shared" si="21"/>
        <v>476</v>
      </c>
      <c r="F188" s="11">
        <v>0</v>
      </c>
      <c r="G188" s="11">
        <v>0</v>
      </c>
      <c r="H188" s="11">
        <f t="shared" si="22"/>
        <v>476</v>
      </c>
    </row>
    <row r="189" spans="1:8" ht="24">
      <c r="A189" s="11">
        <v>6</v>
      </c>
      <c r="B189" s="4" t="s">
        <v>19</v>
      </c>
      <c r="C189" s="11">
        <f>'May '!H188</f>
        <v>1149</v>
      </c>
      <c r="D189" s="11">
        <v>0</v>
      </c>
      <c r="E189" s="11">
        <f t="shared" si="21"/>
        <v>1149</v>
      </c>
      <c r="F189" s="11">
        <v>0</v>
      </c>
      <c r="G189" s="11">
        <v>0</v>
      </c>
      <c r="H189" s="11">
        <f t="shared" si="22"/>
        <v>1149</v>
      </c>
    </row>
    <row r="190" spans="1:8" ht="24">
      <c r="A190" s="11">
        <v>7</v>
      </c>
      <c r="B190" s="4" t="s">
        <v>20</v>
      </c>
      <c r="C190" s="11">
        <f>'May '!H189</f>
        <v>787</v>
      </c>
      <c r="D190" s="11">
        <v>0</v>
      </c>
      <c r="E190" s="11">
        <f t="shared" si="21"/>
        <v>787</v>
      </c>
      <c r="F190" s="11">
        <v>0</v>
      </c>
      <c r="G190" s="11">
        <v>0</v>
      </c>
      <c r="H190" s="11">
        <f t="shared" si="22"/>
        <v>787</v>
      </c>
    </row>
    <row r="191" spans="1:8" ht="24">
      <c r="A191" s="11">
        <v>8</v>
      </c>
      <c r="B191" s="4" t="s">
        <v>21</v>
      </c>
      <c r="C191" s="11">
        <f>'May '!H190</f>
        <v>84</v>
      </c>
      <c r="D191" s="11">
        <v>0</v>
      </c>
      <c r="E191" s="11">
        <f t="shared" si="21"/>
        <v>84</v>
      </c>
      <c r="F191" s="11">
        <v>0</v>
      </c>
      <c r="G191" s="11">
        <v>0</v>
      </c>
      <c r="H191" s="11">
        <f t="shared" si="22"/>
        <v>84</v>
      </c>
    </row>
    <row r="192" spans="1:8" ht="24">
      <c r="A192" s="11">
        <v>9</v>
      </c>
      <c r="B192" s="4" t="s">
        <v>22</v>
      </c>
      <c r="C192" s="11">
        <f>'May '!H191</f>
        <v>252</v>
      </c>
      <c r="D192" s="11">
        <v>0</v>
      </c>
      <c r="E192" s="11">
        <f t="shared" si="21"/>
        <v>252</v>
      </c>
      <c r="F192" s="11">
        <v>0</v>
      </c>
      <c r="G192" s="11">
        <v>0</v>
      </c>
      <c r="H192" s="11">
        <f t="shared" si="22"/>
        <v>252</v>
      </c>
    </row>
    <row r="193" spans="1:8" ht="24">
      <c r="A193" s="11">
        <v>10</v>
      </c>
      <c r="B193" s="4" t="s">
        <v>70</v>
      </c>
      <c r="C193" s="11">
        <f>'May '!H192</f>
        <v>887</v>
      </c>
      <c r="D193" s="11">
        <v>0</v>
      </c>
      <c r="E193" s="11">
        <f t="shared" si="21"/>
        <v>887</v>
      </c>
      <c r="F193" s="11">
        <v>0</v>
      </c>
      <c r="G193" s="11">
        <v>0</v>
      </c>
      <c r="H193" s="11">
        <f t="shared" si="22"/>
        <v>887</v>
      </c>
    </row>
    <row r="194" spans="1:8" ht="24">
      <c r="A194" s="11">
        <v>11</v>
      </c>
      <c r="B194" s="4" t="s">
        <v>24</v>
      </c>
      <c r="C194" s="11">
        <f>'May '!H193</f>
        <v>264</v>
      </c>
      <c r="D194" s="11">
        <v>0</v>
      </c>
      <c r="E194" s="11">
        <f t="shared" si="21"/>
        <v>264</v>
      </c>
      <c r="F194" s="11">
        <v>0</v>
      </c>
      <c r="G194" s="11">
        <v>0</v>
      </c>
      <c r="H194" s="11">
        <f t="shared" si="22"/>
        <v>264</v>
      </c>
    </row>
    <row r="195" spans="1:8" ht="24">
      <c r="A195" s="11">
        <v>12</v>
      </c>
      <c r="B195" s="4" t="s">
        <v>25</v>
      </c>
      <c r="C195" s="11">
        <f>'May '!H194</f>
        <v>417</v>
      </c>
      <c r="D195" s="11">
        <v>0</v>
      </c>
      <c r="E195" s="11">
        <f t="shared" si="21"/>
        <v>417</v>
      </c>
      <c r="F195" s="11">
        <v>0</v>
      </c>
      <c r="G195" s="11">
        <v>0</v>
      </c>
      <c r="H195" s="11">
        <f t="shared" si="22"/>
        <v>417</v>
      </c>
    </row>
    <row r="196" spans="1:8" ht="24">
      <c r="A196" s="11"/>
      <c r="B196" s="4" t="s">
        <v>13</v>
      </c>
      <c r="C196" s="11">
        <f>'May '!H195</f>
        <v>7892</v>
      </c>
      <c r="D196" s="10">
        <f>SUM(D184:D195)</f>
        <v>0</v>
      </c>
      <c r="E196" s="11">
        <f t="shared" si="21"/>
        <v>7892</v>
      </c>
      <c r="F196" s="10">
        <f>SUM(F184:F195)</f>
        <v>0</v>
      </c>
      <c r="G196" s="10">
        <f>SUM(G184:G195)</f>
        <v>0</v>
      </c>
      <c r="H196" s="10">
        <f>SUM(H184:H195)</f>
        <v>7892</v>
      </c>
    </row>
    <row r="197" spans="1:8" ht="24">
      <c r="A197" s="2"/>
    </row>
    <row r="198" spans="1:8" ht="24">
      <c r="A198" s="2"/>
      <c r="G198" s="1" t="s">
        <v>31</v>
      </c>
      <c r="H198" s="1"/>
    </row>
    <row r="199" spans="1:8" ht="24">
      <c r="A199" s="2"/>
      <c r="G199" s="1" t="s">
        <v>32</v>
      </c>
      <c r="H199" s="1"/>
    </row>
    <row r="206" spans="1:8" ht="24">
      <c r="A206" s="2"/>
      <c r="B206" t="e">
        <f>#REF!</f>
        <v>#REF!</v>
      </c>
    </row>
    <row r="207" spans="1:8" ht="20.25" thickBot="1">
      <c r="B207" t="e">
        <f>#REF!</f>
        <v>#REF!</v>
      </c>
      <c r="H207" s="16" t="str">
        <f>H157</f>
        <v>•Öã­Ö 2016</v>
      </c>
    </row>
    <row r="208" spans="1:8">
      <c r="A208" s="133" t="s">
        <v>0</v>
      </c>
      <c r="B208" s="133" t="s">
        <v>27</v>
      </c>
      <c r="C208" s="133" t="str">
        <f t="shared" ref="C208" si="23">C158</f>
        <v>´ÖÖÖß»Ö ´Ö×Æü­µÖÖŸÖß»Ö (´Öê ) ¯ÖÏ»ÖÓ×²ÖŸÖ ¯Ö×¸ü“”êû¤ü</v>
      </c>
      <c r="D208" s="133" t="str">
        <f>D158</f>
        <v>­Ö¾Öß­Ö †Ö»Öê»Öê ¯Ö×¸ü“”êû¤ü</v>
      </c>
      <c r="E208" s="133" t="str">
        <f>E158</f>
        <v>‹ãúÖ ¯ÖÏ»ÖÓ×²ÖŸÖ ¯Ö×¸ü“”êû¤ü</v>
      </c>
      <c r="F208" s="133" t="str">
        <f>F158</f>
        <v>†­Öã¯ÖÖ»Ö­Ö ÃÖÖ¤ü¸ü êú»Öê»Öê ¯Ö×¸ü“”êû¤ü (•Öã­Öüü)</v>
      </c>
      <c r="G208" s="133" t="str">
        <f>G158</f>
        <v>•Öã­Ö ü´Ö×Æü­µÖÖŸÖ ×­ÖúÖ»Öß úÖœü»Öê»Öê ¯Ö×¸ü“”êû¤ü</v>
      </c>
      <c r="H208" s="133" t="str">
        <f t="shared" ref="H208" si="24">H158</f>
        <v>´ÖÖÆêü •Öã­Ö ü 2016 †Öê¸ü ¯ÖÏ»ÖÓ×²ÖŸÖ ¯Ö×¸ü“”êû¤ü</v>
      </c>
    </row>
    <row r="209" spans="1:8" ht="114" customHeight="1" thickBot="1">
      <c r="A209" s="134"/>
      <c r="B209" s="134"/>
      <c r="C209" s="134"/>
      <c r="D209" s="134"/>
      <c r="E209" s="134"/>
      <c r="F209" s="134"/>
      <c r="G209" s="134"/>
      <c r="H209" s="134"/>
    </row>
    <row r="210" spans="1:8" ht="73.5" customHeight="1" thickBot="1">
      <c r="A210" s="65">
        <v>1</v>
      </c>
      <c r="B210" s="62" t="s">
        <v>28</v>
      </c>
      <c r="C210" s="7">
        <f>'May '!H209</f>
        <v>10257</v>
      </c>
      <c r="D210" s="7">
        <f t="shared" ref="D210:H210" si="25">D196+D171</f>
        <v>0</v>
      </c>
      <c r="E210" s="7">
        <f t="shared" si="25"/>
        <v>10257</v>
      </c>
      <c r="F210" s="7">
        <f t="shared" si="25"/>
        <v>0</v>
      </c>
      <c r="G210" s="7">
        <f t="shared" si="25"/>
        <v>0</v>
      </c>
      <c r="H210" s="7">
        <f t="shared" si="25"/>
        <v>10257</v>
      </c>
    </row>
  </sheetData>
  <mergeCells count="23">
    <mergeCell ref="F208:F209"/>
    <mergeCell ref="G208:G209"/>
    <mergeCell ref="H208:H209"/>
    <mergeCell ref="F124:F125"/>
    <mergeCell ref="G124:G125"/>
    <mergeCell ref="H124:H125"/>
    <mergeCell ref="A157:G157"/>
    <mergeCell ref="A181:G181"/>
    <mergeCell ref="A208:A209"/>
    <mergeCell ref="B208:B209"/>
    <mergeCell ref="C208:C209"/>
    <mergeCell ref="D208:D209"/>
    <mergeCell ref="E208:E209"/>
    <mergeCell ref="A124:A125"/>
    <mergeCell ref="B124:B125"/>
    <mergeCell ref="C124:C125"/>
    <mergeCell ref="D124:D125"/>
    <mergeCell ref="E124:E125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topLeftCell="A205" zoomScaleSheetLayoutView="100" workbookViewId="0">
      <selection activeCell="D212" sqref="D212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134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135</v>
      </c>
      <c r="D2" s="63" t="s">
        <v>63</v>
      </c>
      <c r="E2" s="63" t="s">
        <v>38</v>
      </c>
      <c r="F2" s="63" t="s">
        <v>136</v>
      </c>
      <c r="G2" s="63" t="s">
        <v>137</v>
      </c>
      <c r="H2" s="63" t="s">
        <v>138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Jun!H4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Jun!H5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Jun!H6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Jun!H7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Jun!H8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Jun!H9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Jun!H10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Jun!H11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Jun!H12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Jun!H13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Jun!H14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Jun!H15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Jun!H16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•Öã»Öî 2016</v>
      </c>
      <c r="I21" s="23"/>
    </row>
    <row r="22" spans="1:9" s="17" customFormat="1" ht="84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(•Öã­Ö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(•Öã»Öîü)</v>
      </c>
      <c r="G22" s="63" t="str">
        <f>G2</f>
        <v>•Öã»Öî Ô ü´Ö×Æü­µÖÖŸÖ ×­ÖúÖ»Öß úÖœü»Öê»Öê ¯Ö×¸ü“”êû¤ü</v>
      </c>
      <c r="H22" s="63" t="str">
        <f>H2</f>
        <v>´ÖÖÆêü •Öã»Öî 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5</v>
      </c>
      <c r="E23" s="11">
        <v>6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Jun!H24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Jun!H25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Jun!H26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Jun!H27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Jun!H28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Jun!H29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Jun!H30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Jun!H31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Jun!H32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Jun!H33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Jun!H34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Jun!H35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0" spans="1:9" ht="24">
      <c r="A40" s="2"/>
      <c r="G40" s="1"/>
      <c r="H40" s="1"/>
    </row>
    <row r="41" spans="1:9" ht="24">
      <c r="A41" s="2"/>
      <c r="G41" s="1"/>
      <c r="H41" s="1"/>
    </row>
    <row r="42" spans="1:9" ht="29.25">
      <c r="B42" s="136" t="str">
        <f>A1</f>
        <v>¯ÖÓ“ÖÖµÖŸÖ ¸üÖ•Ö ÃÖ×´ÖŸÖß ¯ÖÏ»ÖÓ×²ÖŸÖ ¯Ö×¸ü“”êû¤ü 2016-17 ×•Ö»ÆüÖ ¯Ö×¸üÂÖ¤ü,²Öß›ü</v>
      </c>
      <c r="C42" s="136"/>
      <c r="D42" s="136"/>
      <c r="E42" s="136"/>
      <c r="F42" s="136"/>
      <c r="G42" s="136"/>
      <c r="H42" s="25" t="str">
        <f>H1</f>
        <v>•Öã»Öî 2016</v>
      </c>
      <c r="I42" s="14"/>
    </row>
    <row r="43" spans="1:9" ht="120">
      <c r="A43" s="11" t="s">
        <v>0</v>
      </c>
      <c r="B43" s="11" t="s">
        <v>1</v>
      </c>
      <c r="C43" s="11" t="str">
        <f>C2</f>
        <v>´ÖÖÖß»Ö ´Ö×Æü­µÖÖŸÖß»Ö (•Öã­Ö ) ¯ÖÏ»ÖÓ×²ÖŸÖ ¯Ö×¸ü“”êû¤ü</v>
      </c>
      <c r="D43" s="11" t="str">
        <f>D2</f>
        <v>­Ö¾Öß­Ö †Ö»Öê»Öê ¯Ö×¸ü“”êû¤ü</v>
      </c>
      <c r="E43" s="11" t="str">
        <f>E2</f>
        <v>‹ãúÖ ¯ÖÏ»ÖÓ×²ÖŸÖ ¯Ö×¸ü“”êû¤ü</v>
      </c>
      <c r="F43" s="11" t="str">
        <f>F2</f>
        <v>†­Öã¯ÖÖ»Ö­Ö ÃÖÖ¤ü¸ü êú»Öê»Öê ¯Ö×¸ü“”êû¤ü (•Öã»Öîü)</v>
      </c>
      <c r="G43" s="11" t="str">
        <f>G2</f>
        <v>•Öã»Öî Ô ü´Ö×Æü­µÖÖŸÖ ×­ÖúÖ»Öß úÖœü»Öê»Öê ¯Ö×¸ü“”êû¤ü</v>
      </c>
      <c r="H43" s="11" t="str">
        <f>H2</f>
        <v>´ÖÖÆêü •Öã»Öî  2016 †Öê¸ü ¯ÖÏ»ÖÓ×²ÖŸÖ ¯Ö×¸ü“”êû¤ü</v>
      </c>
      <c r="I43" s="22"/>
    </row>
    <row r="44" spans="1:9" ht="24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22"/>
    </row>
    <row r="45" spans="1:9">
      <c r="C45">
        <f>Jun!H48</f>
        <v>1816</v>
      </c>
      <c r="D45">
        <f t="shared" ref="D45:H45" si="7">SUM(D16+D35)</f>
        <v>0</v>
      </c>
      <c r="E45">
        <f t="shared" si="7"/>
        <v>1816</v>
      </c>
      <c r="F45">
        <f t="shared" si="7"/>
        <v>0</v>
      </c>
      <c r="G45">
        <f t="shared" si="7"/>
        <v>0</v>
      </c>
      <c r="H45">
        <f t="shared" si="7"/>
        <v>1816</v>
      </c>
    </row>
    <row r="73" spans="1:8" ht="28.5">
      <c r="A73" s="135" t="s">
        <v>108</v>
      </c>
      <c r="B73" s="135"/>
      <c r="C73" s="135"/>
      <c r="D73" s="135"/>
      <c r="E73" s="135"/>
      <c r="F73" s="135"/>
      <c r="G73" s="135"/>
      <c r="H73" s="47" t="str">
        <f>H1</f>
        <v>•Öã»Öî 2016</v>
      </c>
    </row>
    <row r="74" spans="1:8" ht="84">
      <c r="A74" s="63" t="str">
        <f ca="1">'Jully '!A74</f>
        <v>†.Îú.</v>
      </c>
      <c r="B74" s="63" t="s">
        <v>69</v>
      </c>
      <c r="C74" s="63" t="str">
        <f>C2</f>
        <v>´ÖÖÖß»Ö ´Ö×Æü­µÖÖŸÖß»Ö (•Öã­Ö ) ¯ÖÏ»ÖÓ×²ÖŸÖ ¯Ö×¸ü“”êû¤ü</v>
      </c>
      <c r="D74" s="63" t="str">
        <f>D2</f>
        <v>­Ö¾Öß­Ö †Ö»Öê»Öê ¯Ö×¸ü“”êû¤ü</v>
      </c>
      <c r="E74" s="63" t="str">
        <f>E2</f>
        <v>‹ãúÖ ¯ÖÏ»ÖÓ×²ÖŸÖ ¯Ö×¸ü“”êû¤ü</v>
      </c>
      <c r="F74" s="63" t="str">
        <f>F2</f>
        <v>†­Öã¯ÖÖ»Ö­Ö ÃÖÖ¤ü¸ü êú»Öê»Öê ¯Ö×¸ü“”êû¤ü (•Öã»Öîü)</v>
      </c>
      <c r="G74" s="63" t="str">
        <f>G2</f>
        <v>•Öã»Öî Ô ü´Ö×Æü­µÖÖŸÖ ×­ÖúÖ»Öß úÖœü»Öê»Öê ¯Ö×¸ü“”êû¤ü</v>
      </c>
      <c r="H74" s="63" t="str">
        <f>H2</f>
        <v>´ÖÖÆêü •Öã»Öî  2016 †Öê¸ü ¯ÖÏ»ÖÓ×²ÖŸÖ ¯Ö×¸ü“”êû¤ü</v>
      </c>
    </row>
    <row r="75" spans="1:8" ht="24">
      <c r="A75" s="11">
        <f ca="1">'Jully '!A75</f>
        <v>1</v>
      </c>
      <c r="B75" s="11">
        <f ca="1">'Jully '!B75</f>
        <v>2</v>
      </c>
      <c r="C75" s="11">
        <v>3</v>
      </c>
      <c r="D75" s="11">
        <v>4</v>
      </c>
      <c r="E75" s="11">
        <v>5</v>
      </c>
      <c r="F75" s="11">
        <v>6</v>
      </c>
      <c r="G75" s="11">
        <v>7</v>
      </c>
      <c r="H75" s="11">
        <v>8</v>
      </c>
    </row>
    <row r="76" spans="1:8" ht="24">
      <c r="A76" s="11">
        <v>1</v>
      </c>
      <c r="B76" s="4" t="s">
        <v>2</v>
      </c>
      <c r="C76" s="11">
        <f>Jun!H78</f>
        <v>61</v>
      </c>
      <c r="D76" s="11">
        <v>0</v>
      </c>
      <c r="E76" s="11">
        <f>SUM(C76:D76)</f>
        <v>61</v>
      </c>
      <c r="F76" s="11">
        <v>0</v>
      </c>
      <c r="G76" s="11">
        <v>0</v>
      </c>
      <c r="H76" s="11">
        <f>SUM(E76-G76)</f>
        <v>61</v>
      </c>
    </row>
    <row r="77" spans="1:8" ht="24">
      <c r="A77" s="11">
        <v>2</v>
      </c>
      <c r="B77" s="4" t="s">
        <v>3</v>
      </c>
      <c r="C77" s="11">
        <f>Jun!H79</f>
        <v>15</v>
      </c>
      <c r="D77" s="11">
        <v>0</v>
      </c>
      <c r="E77" s="11">
        <f t="shared" ref="E77:E85" si="8">SUM(C77:D77)</f>
        <v>15</v>
      </c>
      <c r="F77" s="11">
        <v>0</v>
      </c>
      <c r="G77" s="11">
        <v>0</v>
      </c>
      <c r="H77" s="11">
        <f t="shared" ref="H77:H86" si="9">SUM(E77-G77)</f>
        <v>15</v>
      </c>
    </row>
    <row r="78" spans="1:8" ht="24">
      <c r="A78" s="11">
        <v>3</v>
      </c>
      <c r="B78" s="4" t="s">
        <v>4</v>
      </c>
      <c r="C78" s="11">
        <f>Jun!H80</f>
        <v>21</v>
      </c>
      <c r="D78" s="11">
        <v>0</v>
      </c>
      <c r="E78" s="11">
        <f t="shared" si="8"/>
        <v>21</v>
      </c>
      <c r="F78" s="11">
        <v>0</v>
      </c>
      <c r="G78" s="11">
        <v>0</v>
      </c>
      <c r="H78" s="11">
        <f t="shared" si="9"/>
        <v>21</v>
      </c>
    </row>
    <row r="79" spans="1:8" ht="24">
      <c r="A79" s="11">
        <v>4</v>
      </c>
      <c r="B79" s="4" t="s">
        <v>5</v>
      </c>
      <c r="C79" s="11">
        <f>Jun!H81</f>
        <v>29</v>
      </c>
      <c r="D79" s="11">
        <v>0</v>
      </c>
      <c r="E79" s="11">
        <f t="shared" si="8"/>
        <v>29</v>
      </c>
      <c r="F79" s="11">
        <v>0</v>
      </c>
      <c r="G79" s="11">
        <v>0</v>
      </c>
      <c r="H79" s="11">
        <f t="shared" si="9"/>
        <v>29</v>
      </c>
    </row>
    <row r="80" spans="1:8" ht="24">
      <c r="A80" s="11">
        <v>5</v>
      </c>
      <c r="B80" s="4" t="s">
        <v>6</v>
      </c>
      <c r="C80" s="11">
        <f>Jun!H82</f>
        <v>12</v>
      </c>
      <c r="D80" s="11">
        <v>0</v>
      </c>
      <c r="E80" s="11">
        <f t="shared" si="8"/>
        <v>12</v>
      </c>
      <c r="F80" s="11">
        <v>0</v>
      </c>
      <c r="G80" s="11">
        <v>0</v>
      </c>
      <c r="H80" s="11">
        <f t="shared" si="9"/>
        <v>12</v>
      </c>
    </row>
    <row r="81" spans="1:8" ht="24">
      <c r="A81" s="11">
        <v>6</v>
      </c>
      <c r="B81" s="4" t="s">
        <v>7</v>
      </c>
      <c r="C81" s="11">
        <f>Jun!H83</f>
        <v>15</v>
      </c>
      <c r="D81" s="11">
        <v>0</v>
      </c>
      <c r="E81" s="11">
        <f t="shared" si="8"/>
        <v>15</v>
      </c>
      <c r="F81" s="11">
        <v>0</v>
      </c>
      <c r="G81" s="11">
        <v>0</v>
      </c>
      <c r="H81" s="11">
        <f t="shared" si="9"/>
        <v>15</v>
      </c>
    </row>
    <row r="82" spans="1:8" ht="24">
      <c r="A82" s="11">
        <v>7</v>
      </c>
      <c r="B82" s="4" t="s">
        <v>8</v>
      </c>
      <c r="C82" s="11">
        <f>Jun!H84</f>
        <v>30</v>
      </c>
      <c r="D82" s="11">
        <v>0</v>
      </c>
      <c r="E82" s="11">
        <f t="shared" si="8"/>
        <v>30</v>
      </c>
      <c r="F82" s="11">
        <v>0</v>
      </c>
      <c r="G82" s="11">
        <v>0</v>
      </c>
      <c r="H82" s="11">
        <f t="shared" si="9"/>
        <v>30</v>
      </c>
    </row>
    <row r="83" spans="1:8" ht="24">
      <c r="A83" s="11">
        <v>8</v>
      </c>
      <c r="B83" s="4" t="s">
        <v>9</v>
      </c>
      <c r="C83" s="11">
        <f>Jun!H85</f>
        <v>15</v>
      </c>
      <c r="D83" s="11">
        <v>0</v>
      </c>
      <c r="E83" s="11">
        <f t="shared" si="8"/>
        <v>15</v>
      </c>
      <c r="F83" s="11">
        <v>0</v>
      </c>
      <c r="G83" s="11">
        <v>0</v>
      </c>
      <c r="H83" s="11">
        <f t="shared" si="9"/>
        <v>15</v>
      </c>
    </row>
    <row r="84" spans="1:8" ht="24">
      <c r="A84" s="11">
        <v>9</v>
      </c>
      <c r="B84" s="4" t="s">
        <v>10</v>
      </c>
      <c r="C84" s="11">
        <f>Jun!H86</f>
        <v>11</v>
      </c>
      <c r="D84" s="11">
        <v>0</v>
      </c>
      <c r="E84" s="11">
        <f t="shared" si="8"/>
        <v>11</v>
      </c>
      <c r="F84" s="11">
        <v>0</v>
      </c>
      <c r="G84" s="11">
        <v>0</v>
      </c>
      <c r="H84" s="11">
        <f t="shared" si="9"/>
        <v>11</v>
      </c>
    </row>
    <row r="85" spans="1:8" ht="24">
      <c r="A85" s="11">
        <v>10</v>
      </c>
      <c r="B85" s="4" t="s">
        <v>11</v>
      </c>
      <c r="C85" s="11">
        <f>Jun!H87</f>
        <v>9</v>
      </c>
      <c r="D85" s="11">
        <v>0</v>
      </c>
      <c r="E85" s="11">
        <f t="shared" si="8"/>
        <v>9</v>
      </c>
      <c r="F85" s="11">
        <v>0</v>
      </c>
      <c r="G85" s="11">
        <v>0</v>
      </c>
      <c r="H85" s="11">
        <f>SUM(E85-G85)</f>
        <v>9</v>
      </c>
    </row>
    <row r="86" spans="1:8" ht="24">
      <c r="A86" s="11">
        <v>11</v>
      </c>
      <c r="B86" s="4" t="s">
        <v>12</v>
      </c>
      <c r="C86" s="11">
        <f>Jun!H88</f>
        <v>21</v>
      </c>
      <c r="D86" s="11">
        <v>0</v>
      </c>
      <c r="E86" s="11">
        <f>SUM(C86:D86)</f>
        <v>21</v>
      </c>
      <c r="F86" s="11">
        <v>0</v>
      </c>
      <c r="G86" s="11">
        <v>0</v>
      </c>
      <c r="H86" s="11">
        <f t="shared" si="9"/>
        <v>21</v>
      </c>
    </row>
    <row r="87" spans="1:8" ht="24">
      <c r="A87" s="4"/>
      <c r="B87" s="4" t="s">
        <v>13</v>
      </c>
      <c r="C87" s="11">
        <f>Jun!H89</f>
        <v>239</v>
      </c>
      <c r="D87" s="10">
        <f>SUM(D76:D86)</f>
        <v>0</v>
      </c>
      <c r="E87" s="11">
        <f>SUM(C87:D87)</f>
        <v>239</v>
      </c>
      <c r="F87" s="10">
        <f>SUM(F76:F86)</f>
        <v>0</v>
      </c>
      <c r="G87" s="10">
        <f>SUM(G76:G86)</f>
        <v>0</v>
      </c>
      <c r="H87" s="10">
        <f>SUM(H76:H86)</f>
        <v>239</v>
      </c>
    </row>
    <row r="88" spans="1:8" ht="24">
      <c r="A88" s="2"/>
    </row>
    <row r="89" spans="1:8" ht="24">
      <c r="A89" s="2"/>
    </row>
    <row r="90" spans="1:8" ht="24">
      <c r="A90" s="2"/>
      <c r="G90" s="1" t="s">
        <v>31</v>
      </c>
      <c r="H90" s="1"/>
    </row>
    <row r="91" spans="1:8" ht="24">
      <c r="G91" s="1" t="s">
        <v>32</v>
      </c>
      <c r="H91" s="1"/>
    </row>
    <row r="92" spans="1:8" ht="24">
      <c r="G92" s="1"/>
      <c r="H92" s="1"/>
    </row>
    <row r="93" spans="1:8" ht="24">
      <c r="G93" s="1"/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A97" s="137" t="s">
        <v>109</v>
      </c>
      <c r="B97" s="137"/>
      <c r="C97" s="137"/>
      <c r="D97" s="137"/>
      <c r="E97" s="137"/>
      <c r="F97" s="137"/>
      <c r="G97" s="137"/>
      <c r="H97" s="48" t="str">
        <f>H73</f>
        <v>•Öã»Öî 2016</v>
      </c>
    </row>
    <row r="98" spans="1:8" ht="120">
      <c r="A98" s="11" t="str">
        <f ca="1">A74</f>
        <v>†.Îú.</v>
      </c>
      <c r="B98" s="11" t="s">
        <v>67</v>
      </c>
      <c r="C98" s="11" t="str">
        <f t="shared" ref="C98:G98" si="10">C74</f>
        <v>´ÖÖÖß»Ö ´Ö×Æü­µÖÖŸÖß»Ö (•Öã­Ö ) ¯ÖÏ»ÖÓ×²ÖŸÖ ¯Ö×¸ü“”êû¤ü</v>
      </c>
      <c r="D98" s="11" t="str">
        <f>D74</f>
        <v>­Ö¾Öß­Ö †Ö»Öê»Öê ¯Ö×¸ü“”êû¤ü</v>
      </c>
      <c r="E98" s="11" t="str">
        <f t="shared" si="10"/>
        <v>‹ãúÖ ¯ÖÏ»ÖÓ×²ÖŸÖ ¯Ö×¸ü“”êû¤ü</v>
      </c>
      <c r="F98" s="11" t="str">
        <f t="shared" si="10"/>
        <v>†­Öã¯ÖÖ»Ö­Ö ÃÖÖ¤ü¸ü êú»Öê»Öê ¯Ö×¸ü“”êû¤ü (•Öã»Öîü)</v>
      </c>
      <c r="G98" s="11" t="str">
        <f t="shared" si="10"/>
        <v>•Öã»Öî Ô ü´Ö×Æü­µÖÖŸÖ ×­ÖúÖ»Öß úÖœü»Öê»Öê ¯Ö×¸ü“”êû¤ü</v>
      </c>
      <c r="H98" s="11" t="str">
        <f>H74</f>
        <v>´ÖÖÆêü •Öã»Öî  2016 †Öê¸ü ¯ÖÏ»ÖÓ×²ÖŸÖ ¯Ö×¸ü“”êû¤ü</v>
      </c>
    </row>
    <row r="99" spans="1:8" ht="24">
      <c r="A99" s="11">
        <f ca="1">A75</f>
        <v>1</v>
      </c>
      <c r="B99" s="11">
        <f t="shared" ref="B99:C99" ca="1" si="11">B75</f>
        <v>2</v>
      </c>
      <c r="C99" s="11">
        <f t="shared" si="11"/>
        <v>3</v>
      </c>
      <c r="D99" s="11">
        <v>4</v>
      </c>
      <c r="E99" s="11">
        <v>5</v>
      </c>
      <c r="F99" s="11">
        <v>6</v>
      </c>
      <c r="G99" s="11">
        <v>7</v>
      </c>
      <c r="H99" s="11">
        <v>8</v>
      </c>
    </row>
    <row r="100" spans="1:8" ht="24">
      <c r="A100" s="11">
        <v>1</v>
      </c>
      <c r="B100" s="4" t="s">
        <v>14</v>
      </c>
      <c r="C100" s="11">
        <f>Jun!H101</f>
        <v>10</v>
      </c>
      <c r="D100" s="11">
        <v>0</v>
      </c>
      <c r="E100" s="11">
        <f>SUM(C100:D100)</f>
        <v>10</v>
      </c>
      <c r="F100" s="11">
        <v>0</v>
      </c>
      <c r="G100" s="11">
        <v>0</v>
      </c>
      <c r="H100" s="11">
        <f>SUM(E100-G100)</f>
        <v>10</v>
      </c>
    </row>
    <row r="101" spans="1:8" ht="24">
      <c r="A101" s="11">
        <v>2</v>
      </c>
      <c r="B101" s="4" t="s">
        <v>15</v>
      </c>
      <c r="C101" s="11">
        <f>Jun!H102</f>
        <v>16</v>
      </c>
      <c r="D101" s="11">
        <v>0</v>
      </c>
      <c r="E101" s="11">
        <f>SUM(C101:D101)</f>
        <v>16</v>
      </c>
      <c r="F101" s="11">
        <v>0</v>
      </c>
      <c r="G101" s="11">
        <v>0</v>
      </c>
      <c r="H101" s="11">
        <f t="shared" ref="H101:H111" si="12">SUM(E101-G101)</f>
        <v>16</v>
      </c>
    </row>
    <row r="102" spans="1:8" ht="24">
      <c r="A102" s="11">
        <v>3</v>
      </c>
      <c r="B102" s="4" t="s">
        <v>16</v>
      </c>
      <c r="C102" s="11">
        <f>Jun!H103</f>
        <v>12</v>
      </c>
      <c r="D102" s="11">
        <v>0</v>
      </c>
      <c r="E102" s="11">
        <f>SUM(C102:D102)</f>
        <v>12</v>
      </c>
      <c r="F102" s="11">
        <v>0</v>
      </c>
      <c r="G102" s="11">
        <v>0</v>
      </c>
      <c r="H102" s="11">
        <f t="shared" si="12"/>
        <v>12</v>
      </c>
    </row>
    <row r="103" spans="1:8" ht="24">
      <c r="A103" s="11">
        <v>4</v>
      </c>
      <c r="B103" s="4" t="s">
        <v>17</v>
      </c>
      <c r="C103" s="11">
        <f>Jun!H104</f>
        <v>18</v>
      </c>
      <c r="D103" s="11">
        <v>0</v>
      </c>
      <c r="E103" s="11">
        <f>SUM(C103:D103)</f>
        <v>18</v>
      </c>
      <c r="F103" s="11">
        <v>0</v>
      </c>
      <c r="G103" s="11">
        <v>0</v>
      </c>
      <c r="H103" s="11">
        <f t="shared" si="12"/>
        <v>18</v>
      </c>
    </row>
    <row r="104" spans="1:8" ht="24">
      <c r="A104" s="11">
        <v>5</v>
      </c>
      <c r="B104" s="4" t="s">
        <v>18</v>
      </c>
      <c r="C104" s="11">
        <f>Jun!H105</f>
        <v>9</v>
      </c>
      <c r="D104" s="11">
        <v>0</v>
      </c>
      <c r="E104" s="11">
        <f t="shared" ref="E104:E112" si="13">SUM(C104:D104)</f>
        <v>9</v>
      </c>
      <c r="F104" s="11">
        <v>0</v>
      </c>
      <c r="G104" s="11">
        <v>0</v>
      </c>
      <c r="H104" s="11">
        <f t="shared" si="12"/>
        <v>9</v>
      </c>
    </row>
    <row r="105" spans="1:8" ht="24">
      <c r="A105" s="11">
        <v>6</v>
      </c>
      <c r="B105" s="4" t="s">
        <v>19</v>
      </c>
      <c r="C105" s="11">
        <f>Jun!H106</f>
        <v>24</v>
      </c>
      <c r="D105" s="11">
        <v>0</v>
      </c>
      <c r="E105" s="11">
        <f t="shared" si="13"/>
        <v>24</v>
      </c>
      <c r="F105" s="11">
        <v>0</v>
      </c>
      <c r="G105" s="11">
        <v>0</v>
      </c>
      <c r="H105" s="11">
        <f t="shared" si="12"/>
        <v>24</v>
      </c>
    </row>
    <row r="106" spans="1:8" ht="24">
      <c r="A106" s="11">
        <v>7</v>
      </c>
      <c r="B106" s="4" t="s">
        <v>20</v>
      </c>
      <c r="C106" s="11">
        <f>Jun!H107</f>
        <v>24</v>
      </c>
      <c r="D106" s="11">
        <v>0</v>
      </c>
      <c r="E106" s="11">
        <f t="shared" si="13"/>
        <v>24</v>
      </c>
      <c r="F106" s="11">
        <v>0</v>
      </c>
      <c r="G106" s="11">
        <v>0</v>
      </c>
      <c r="H106" s="11">
        <f t="shared" si="12"/>
        <v>24</v>
      </c>
    </row>
    <row r="107" spans="1:8" ht="24">
      <c r="A107" s="11">
        <v>8</v>
      </c>
      <c r="B107" s="4" t="s">
        <v>33</v>
      </c>
      <c r="C107" s="11">
        <f>Jun!H108</f>
        <v>9</v>
      </c>
      <c r="D107" s="11">
        <v>0</v>
      </c>
      <c r="E107" s="11">
        <f t="shared" si="13"/>
        <v>9</v>
      </c>
      <c r="F107" s="11">
        <v>0</v>
      </c>
      <c r="G107" s="11">
        <v>0</v>
      </c>
      <c r="H107" s="11">
        <f t="shared" si="12"/>
        <v>9</v>
      </c>
    </row>
    <row r="108" spans="1:8" ht="24">
      <c r="A108" s="11">
        <v>9</v>
      </c>
      <c r="B108" s="4" t="s">
        <v>34</v>
      </c>
      <c r="C108" s="11">
        <f>Jun!H109</f>
        <v>4</v>
      </c>
      <c r="D108" s="11">
        <v>0</v>
      </c>
      <c r="E108" s="11">
        <f t="shared" si="13"/>
        <v>4</v>
      </c>
      <c r="F108" s="11">
        <v>0</v>
      </c>
      <c r="G108" s="11">
        <v>0</v>
      </c>
      <c r="H108" s="11">
        <f t="shared" si="12"/>
        <v>4</v>
      </c>
    </row>
    <row r="109" spans="1:8" ht="24">
      <c r="A109" s="11">
        <v>10</v>
      </c>
      <c r="B109" s="4" t="s">
        <v>71</v>
      </c>
      <c r="C109" s="11">
        <f>Jun!H110</f>
        <v>27</v>
      </c>
      <c r="D109" s="11">
        <v>0</v>
      </c>
      <c r="E109" s="11">
        <f t="shared" si="13"/>
        <v>27</v>
      </c>
      <c r="F109" s="11">
        <v>0</v>
      </c>
      <c r="G109" s="11">
        <v>0</v>
      </c>
      <c r="H109" s="11">
        <f t="shared" si="12"/>
        <v>27</v>
      </c>
    </row>
    <row r="110" spans="1:8" ht="24">
      <c r="A110" s="11">
        <v>11</v>
      </c>
      <c r="B110" s="4" t="s">
        <v>35</v>
      </c>
      <c r="C110" s="11">
        <f>Jun!H111</f>
        <v>45</v>
      </c>
      <c r="D110" s="11">
        <v>0</v>
      </c>
      <c r="E110" s="11">
        <f t="shared" si="13"/>
        <v>45</v>
      </c>
      <c r="F110" s="11">
        <v>0</v>
      </c>
      <c r="G110" s="11">
        <v>0</v>
      </c>
      <c r="H110" s="11">
        <f t="shared" si="12"/>
        <v>45</v>
      </c>
    </row>
    <row r="111" spans="1:8" ht="24">
      <c r="A111" s="11">
        <v>12</v>
      </c>
      <c r="B111" s="4" t="s">
        <v>36</v>
      </c>
      <c r="C111" s="11">
        <f>Jun!H112</f>
        <v>38</v>
      </c>
      <c r="D111" s="11">
        <v>0</v>
      </c>
      <c r="E111" s="11">
        <f t="shared" si="13"/>
        <v>38</v>
      </c>
      <c r="F111" s="11">
        <v>0</v>
      </c>
      <c r="G111" s="11">
        <v>0</v>
      </c>
      <c r="H111" s="11">
        <f t="shared" si="12"/>
        <v>38</v>
      </c>
    </row>
    <row r="112" spans="1:8" ht="24">
      <c r="A112" s="11"/>
      <c r="B112" s="4" t="s">
        <v>13</v>
      </c>
      <c r="C112" s="11">
        <f>Jun!H113</f>
        <v>236</v>
      </c>
      <c r="D112" s="11">
        <f>SUM(D100:D111)</f>
        <v>0</v>
      </c>
      <c r="E112" s="11">
        <f t="shared" si="13"/>
        <v>236</v>
      </c>
      <c r="F112" s="11">
        <f>SUM(F100:F111)</f>
        <v>0</v>
      </c>
      <c r="G112" s="11">
        <f>SUM(G100:G111)</f>
        <v>0</v>
      </c>
      <c r="H112" s="11">
        <f>SUM(E112-G112)</f>
        <v>236</v>
      </c>
    </row>
    <row r="113" spans="1:8" ht="24">
      <c r="A113" s="2"/>
    </row>
    <row r="114" spans="1:8" ht="24">
      <c r="A114" s="2"/>
      <c r="G114" s="1" t="s">
        <v>31</v>
      </c>
      <c r="H114" s="1"/>
    </row>
    <row r="115" spans="1:8" ht="24">
      <c r="G115" s="1" t="s">
        <v>32</v>
      </c>
      <c r="H115" s="1"/>
    </row>
    <row r="120" spans="1:8" ht="24">
      <c r="A120" s="2"/>
    </row>
    <row r="121" spans="1:8" ht="24">
      <c r="A121" s="2"/>
    </row>
    <row r="122" spans="1:8" ht="22.5" thickBot="1">
      <c r="H122" s="15" t="str">
        <f>H73</f>
        <v>•Öã»Öî 2016</v>
      </c>
    </row>
    <row r="123" spans="1:8">
      <c r="A123" s="133" t="s">
        <v>0</v>
      </c>
      <c r="B123" s="133" t="s">
        <v>27</v>
      </c>
      <c r="C123" s="133" t="str">
        <f>C74</f>
        <v>´ÖÖÖß»Ö ´Ö×Æü­µÖÖŸÖß»Ö (•Öã­Ö ) ¯ÖÏ»ÖÓ×²ÖŸÖ ¯Ö×¸ü“”êû¤ü</v>
      </c>
      <c r="D123" s="133" t="str">
        <f>D74</f>
        <v>­Ö¾Öß­Ö †Ö»Öê»Öê ¯Ö×¸ü“”êû¤ü</v>
      </c>
      <c r="E123" s="133" t="str">
        <f>E74</f>
        <v>‹ãúÖ ¯ÖÏ»ÖÓ×²ÖŸÖ ¯Ö×¸ü“”êû¤ü</v>
      </c>
      <c r="F123" s="133" t="str">
        <f>F74</f>
        <v>†­Öã¯ÖÖ»Ö­Ö ÃÖÖ¤ü¸ü êú»Öê»Öê ¯Ö×¸ü“”êû¤ü (•Öã»Öîü)</v>
      </c>
      <c r="G123" s="133" t="str">
        <f>G74</f>
        <v>•Öã»Öî Ô ü´Ö×Æü­µÖÖŸÖ ×­ÖúÖ»Öß úÖœü»Öê»Öê ¯Ö×¸ü“”êû¤ü</v>
      </c>
      <c r="H123" s="133" t="str">
        <f>H74</f>
        <v>´ÖÖÆêü •Öã»Öî 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Jun!H126</f>
        <v>475</v>
      </c>
      <c r="D125" s="6">
        <v>0</v>
      </c>
      <c r="E125" s="6">
        <f t="shared" ref="E125:H125" si="14">SUM(E87+E112)</f>
        <v>475</v>
      </c>
      <c r="F125" s="6">
        <f t="shared" si="14"/>
        <v>0</v>
      </c>
      <c r="G125" s="6">
        <f t="shared" si="14"/>
        <v>0</v>
      </c>
      <c r="H125" s="6">
        <f t="shared" si="14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•Öã»Öî 2016</v>
      </c>
    </row>
    <row r="157" spans="1:8" ht="84">
      <c r="A157" s="63" t="str">
        <f ca="1">'Jully '!A157</f>
        <v>†.Îú.</v>
      </c>
      <c r="B157" s="63" t="s">
        <v>69</v>
      </c>
      <c r="C157" s="63" t="str">
        <f>C2</f>
        <v>´ÖÖÖß»Ö ´Ö×Æü­µÖÖŸÖß»Ö (•Öã­Ö 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(•Öã»Öîü)</v>
      </c>
      <c r="G157" s="63" t="str">
        <f>G2</f>
        <v>•Öã»Öî Ô ü´Ö×Æü­µÖÖŸÖ ×­ÖúÖ»Öß úÖœü»Öê»Öê ¯Ö×¸ü“”êû¤ü</v>
      </c>
      <c r="H157" s="63" t="str">
        <f>H2</f>
        <v>´ÖÖÆêü •Öã»Öî  2016 †Öê¸ü ¯ÖÏ»ÖÓ×²ÖŸÖ ¯Ö×¸ü“”êû¤ü</v>
      </c>
    </row>
    <row r="158" spans="1:8" ht="18.75">
      <c r="A158" s="33">
        <f ca="1">'Jully '!A158</f>
        <v>1</v>
      </c>
      <c r="B158" s="33">
        <f ca="1">'Jully '!B158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Jun!H160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Jun!H161</f>
        <v>235</v>
      </c>
      <c r="D160" s="11">
        <v>0</v>
      </c>
      <c r="E160" s="11">
        <f t="shared" ref="E160:E170" si="15">SUM(C160+D160)</f>
        <v>235</v>
      </c>
      <c r="F160" s="11">
        <v>0</v>
      </c>
      <c r="G160" s="11">
        <v>0</v>
      </c>
      <c r="H160" s="11">
        <f t="shared" ref="H160:H169" si="16">SUM(E160-G160)</f>
        <v>235</v>
      </c>
    </row>
    <row r="161" spans="1:8" ht="24">
      <c r="A161" s="11">
        <v>3</v>
      </c>
      <c r="B161" s="4" t="s">
        <v>4</v>
      </c>
      <c r="C161" s="11">
        <f>Jun!H162</f>
        <v>167</v>
      </c>
      <c r="D161" s="11">
        <v>0</v>
      </c>
      <c r="E161" s="11">
        <f t="shared" si="15"/>
        <v>167</v>
      </c>
      <c r="F161" s="11">
        <v>0</v>
      </c>
      <c r="G161" s="11">
        <v>0</v>
      </c>
      <c r="H161" s="11">
        <f t="shared" si="16"/>
        <v>167</v>
      </c>
    </row>
    <row r="162" spans="1:8" ht="24">
      <c r="A162" s="11">
        <v>4</v>
      </c>
      <c r="B162" s="4" t="s">
        <v>5</v>
      </c>
      <c r="C162" s="11">
        <f>Jun!H163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6"/>
        <v>93</v>
      </c>
    </row>
    <row r="163" spans="1:8" ht="24">
      <c r="A163" s="11">
        <v>5</v>
      </c>
      <c r="B163" s="4" t="s">
        <v>6</v>
      </c>
      <c r="C163" s="11">
        <f>Jun!H164</f>
        <v>124</v>
      </c>
      <c r="D163" s="11">
        <v>0</v>
      </c>
      <c r="E163" s="11">
        <f t="shared" si="15"/>
        <v>124</v>
      </c>
      <c r="F163" s="11">
        <v>0</v>
      </c>
      <c r="G163" s="11">
        <v>0</v>
      </c>
      <c r="H163" s="11">
        <f t="shared" si="16"/>
        <v>124</v>
      </c>
    </row>
    <row r="164" spans="1:8" ht="24">
      <c r="A164" s="11">
        <v>6</v>
      </c>
      <c r="B164" s="4" t="s">
        <v>7</v>
      </c>
      <c r="C164" s="11">
        <f>Jun!H165</f>
        <v>263</v>
      </c>
      <c r="D164" s="11">
        <v>0</v>
      </c>
      <c r="E164" s="11">
        <f t="shared" si="15"/>
        <v>263</v>
      </c>
      <c r="F164" s="11">
        <v>0</v>
      </c>
      <c r="G164" s="11">
        <v>0</v>
      </c>
      <c r="H164" s="11">
        <f t="shared" si="16"/>
        <v>263</v>
      </c>
    </row>
    <row r="165" spans="1:8" ht="24">
      <c r="A165" s="11">
        <v>7</v>
      </c>
      <c r="B165" s="4" t="s">
        <v>8</v>
      </c>
      <c r="C165" s="11">
        <f>Jun!H166</f>
        <v>317</v>
      </c>
      <c r="D165" s="11">
        <v>0</v>
      </c>
      <c r="E165" s="11">
        <f t="shared" si="15"/>
        <v>317</v>
      </c>
      <c r="F165" s="11">
        <v>0</v>
      </c>
      <c r="G165" s="11">
        <v>0</v>
      </c>
      <c r="H165" s="11">
        <f t="shared" si="16"/>
        <v>317</v>
      </c>
    </row>
    <row r="166" spans="1:8" ht="24">
      <c r="A166" s="11">
        <v>8</v>
      </c>
      <c r="B166" s="4" t="s">
        <v>9</v>
      </c>
      <c r="C166" s="11">
        <f>Jun!H167</f>
        <v>360</v>
      </c>
      <c r="D166" s="11">
        <v>0</v>
      </c>
      <c r="E166" s="11">
        <f t="shared" si="15"/>
        <v>360</v>
      </c>
      <c r="F166" s="11">
        <v>0</v>
      </c>
      <c r="G166" s="11">
        <v>0</v>
      </c>
      <c r="H166" s="11">
        <f t="shared" si="16"/>
        <v>360</v>
      </c>
    </row>
    <row r="167" spans="1:8" ht="24">
      <c r="A167" s="11">
        <v>9</v>
      </c>
      <c r="B167" s="4" t="s">
        <v>10</v>
      </c>
      <c r="C167" s="11">
        <f>Jun!H168</f>
        <v>172</v>
      </c>
      <c r="D167" s="11">
        <v>0</v>
      </c>
      <c r="E167" s="11">
        <f t="shared" si="15"/>
        <v>172</v>
      </c>
      <c r="F167" s="11">
        <v>0</v>
      </c>
      <c r="G167" s="11">
        <v>0</v>
      </c>
      <c r="H167" s="11">
        <f t="shared" si="16"/>
        <v>172</v>
      </c>
    </row>
    <row r="168" spans="1:8" ht="24">
      <c r="A168" s="11">
        <v>10</v>
      </c>
      <c r="B168" s="4" t="s">
        <v>11</v>
      </c>
      <c r="C168" s="11">
        <f>Jun!H169</f>
        <v>109</v>
      </c>
      <c r="D168" s="11">
        <v>0</v>
      </c>
      <c r="E168" s="11">
        <f t="shared" si="15"/>
        <v>109</v>
      </c>
      <c r="F168" s="11">
        <v>0</v>
      </c>
      <c r="G168" s="11">
        <v>0</v>
      </c>
      <c r="H168" s="11">
        <f t="shared" si="16"/>
        <v>109</v>
      </c>
    </row>
    <row r="169" spans="1:8" ht="24">
      <c r="A169" s="11">
        <v>11</v>
      </c>
      <c r="B169" s="4" t="s">
        <v>12</v>
      </c>
      <c r="C169" s="11">
        <f>Jun!H170</f>
        <v>193</v>
      </c>
      <c r="D169" s="11">
        <v>0</v>
      </c>
      <c r="E169" s="11">
        <f t="shared" si="15"/>
        <v>193</v>
      </c>
      <c r="F169" s="11">
        <v>0</v>
      </c>
      <c r="G169" s="11">
        <v>0</v>
      </c>
      <c r="H169" s="11">
        <f t="shared" si="16"/>
        <v>193</v>
      </c>
    </row>
    <row r="170" spans="1:8" ht="24">
      <c r="A170" s="4"/>
      <c r="B170" s="4" t="s">
        <v>13</v>
      </c>
      <c r="C170" s="11">
        <f>Jun!H171</f>
        <v>2365</v>
      </c>
      <c r="D170" s="10">
        <f>SUM(D159:D169)</f>
        <v>0</v>
      </c>
      <c r="E170" s="11">
        <f t="shared" si="15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4">
      <c r="G180" s="1"/>
      <c r="H180" s="1"/>
    </row>
    <row r="181" spans="1:8" ht="21">
      <c r="A181" s="139" t="str">
        <f>A156</f>
        <v>Ã£ÖÖ×­Öú ×­Ö¬Öß »ÖêÖÖ ¯ÖÏ»ÖÓ×²ÖŸÖ ¯Ö×¸ü“”êû¤ü 2016-17 ×•Ö»ÆüÖ ¯Ö×¸üÂÖ¤ü,²Öß›ü</v>
      </c>
      <c r="B181" s="139"/>
      <c r="C181" s="139"/>
      <c r="D181" s="139"/>
      <c r="E181" s="139"/>
      <c r="F181" s="139"/>
      <c r="G181" s="139"/>
      <c r="H181" s="34" t="str">
        <f>H156</f>
        <v>•Öã»Öî 2016</v>
      </c>
    </row>
    <row r="182" spans="1:8" ht="84">
      <c r="A182" s="63" t="str">
        <f ca="1">A157</f>
        <v>†.Îú.</v>
      </c>
      <c r="B182" s="63" t="s">
        <v>67</v>
      </c>
      <c r="C182" s="63" t="str">
        <f t="shared" ref="C182:H182" si="17">C157</f>
        <v>´ÖÖÖß»Ö ´Ö×Æü­µÖÖŸÖß»Ö (•Öã­Ö ) ¯ÖÏ»ÖÓ×²ÖŸÖ ¯Ö×¸ü“”êû¤ü</v>
      </c>
      <c r="D182" s="63" t="str">
        <f t="shared" si="17"/>
        <v>­Ö¾Öß­Ö †Ö»Öê»Öê ¯Ö×¸ü“”êû¤ü</v>
      </c>
      <c r="E182" s="63" t="str">
        <f t="shared" si="17"/>
        <v>‹ãúÖ ¯ÖÏ»ÖÓ×²ÖŸÖ ¯Ö×¸ü“”êû¤ü</v>
      </c>
      <c r="F182" s="63" t="str">
        <f t="shared" si="17"/>
        <v>†­Öã¯ÖÖ»Ö­Ö ÃÖÖ¤ü¸ü êú»Öê»Öê ¯Ö×¸ü“”êû¤ü (•Öã»Öîü)</v>
      </c>
      <c r="G182" s="63" t="str">
        <f t="shared" si="17"/>
        <v>•Öã»Öî Ô ü´Ö×Æü­µÖÖŸÖ ×­ÖúÖ»Öß úÖœü»Öê»Öê ¯Ö×¸ü“”êû¤ü</v>
      </c>
      <c r="H182" s="63" t="str">
        <f t="shared" si="17"/>
        <v>´ÖÖÆêü •Öã»Öî  2016 †Öê¸ü ¯ÖÏ»ÖÓ×²ÖŸÖ ¯Ö×¸ü“”êû¤ü</v>
      </c>
    </row>
    <row r="183" spans="1:8" ht="24">
      <c r="A183" s="11">
        <f ca="1">A158</f>
        <v>1</v>
      </c>
      <c r="B183" s="11">
        <f t="shared" ref="B183" ca="1" si="18">B158</f>
        <v>2</v>
      </c>
      <c r="C183" s="11">
        <v>3</v>
      </c>
      <c r="D183" s="11">
        <v>4</v>
      </c>
      <c r="E183" s="11">
        <v>5</v>
      </c>
      <c r="F183" s="11">
        <v>6</v>
      </c>
      <c r="G183" s="11">
        <v>7</v>
      </c>
      <c r="H183" s="11">
        <v>8</v>
      </c>
    </row>
    <row r="184" spans="1:8" ht="24">
      <c r="A184" s="11">
        <v>1</v>
      </c>
      <c r="B184" s="4" t="s">
        <v>14</v>
      </c>
      <c r="C184" s="11">
        <f>Jun!H184</f>
        <v>1070</v>
      </c>
      <c r="D184" s="11">
        <v>0</v>
      </c>
      <c r="E184" s="11">
        <f>SUM(C184+D184)</f>
        <v>1070</v>
      </c>
      <c r="F184" s="11">
        <v>0</v>
      </c>
      <c r="G184" s="11">
        <v>0</v>
      </c>
      <c r="H184" s="11">
        <f>SUM(E184-G184)</f>
        <v>1070</v>
      </c>
    </row>
    <row r="185" spans="1:8" ht="24">
      <c r="A185" s="11">
        <v>2</v>
      </c>
      <c r="B185" s="4" t="s">
        <v>15</v>
      </c>
      <c r="C185" s="11">
        <f>Jun!H185</f>
        <v>665</v>
      </c>
      <c r="D185" s="11">
        <v>0</v>
      </c>
      <c r="E185" s="11">
        <f t="shared" ref="E185:E196" si="19">SUM(C185+D185)</f>
        <v>665</v>
      </c>
      <c r="F185" s="11">
        <v>0</v>
      </c>
      <c r="G185" s="11">
        <v>0</v>
      </c>
      <c r="H185" s="11">
        <f t="shared" ref="H185:H195" si="20">SUM(E185-G185)</f>
        <v>665</v>
      </c>
    </row>
    <row r="186" spans="1:8" ht="24">
      <c r="A186" s="11">
        <v>3</v>
      </c>
      <c r="B186" s="4" t="s">
        <v>16</v>
      </c>
      <c r="C186" s="11">
        <f>Jun!H186</f>
        <v>786</v>
      </c>
      <c r="D186" s="11">
        <v>0</v>
      </c>
      <c r="E186" s="11">
        <f t="shared" si="19"/>
        <v>786</v>
      </c>
      <c r="F186" s="11">
        <v>0</v>
      </c>
      <c r="G186" s="11">
        <v>0</v>
      </c>
      <c r="H186" s="11">
        <f t="shared" si="20"/>
        <v>786</v>
      </c>
    </row>
    <row r="187" spans="1:8" ht="24">
      <c r="A187" s="11">
        <v>4</v>
      </c>
      <c r="B187" s="4" t="s">
        <v>17</v>
      </c>
      <c r="C187" s="11">
        <f>Jun!H187</f>
        <v>1055</v>
      </c>
      <c r="D187" s="11">
        <v>0</v>
      </c>
      <c r="E187" s="11">
        <f t="shared" si="19"/>
        <v>1055</v>
      </c>
      <c r="F187" s="11">
        <v>0</v>
      </c>
      <c r="G187" s="11">
        <v>0</v>
      </c>
      <c r="H187" s="11">
        <f t="shared" si="20"/>
        <v>1055</v>
      </c>
    </row>
    <row r="188" spans="1:8" ht="24">
      <c r="A188" s="11">
        <v>5</v>
      </c>
      <c r="B188" s="4" t="s">
        <v>18</v>
      </c>
      <c r="C188" s="11">
        <f>Jun!H188</f>
        <v>476</v>
      </c>
      <c r="D188" s="11">
        <v>0</v>
      </c>
      <c r="E188" s="11">
        <f t="shared" si="19"/>
        <v>476</v>
      </c>
      <c r="F188" s="11">
        <v>0</v>
      </c>
      <c r="G188" s="11">
        <v>0</v>
      </c>
      <c r="H188" s="11">
        <f t="shared" si="20"/>
        <v>476</v>
      </c>
    </row>
    <row r="189" spans="1:8" ht="24">
      <c r="A189" s="11">
        <v>6</v>
      </c>
      <c r="B189" s="4" t="s">
        <v>19</v>
      </c>
      <c r="C189" s="11">
        <f>Jun!H189</f>
        <v>1149</v>
      </c>
      <c r="D189" s="11">
        <v>0</v>
      </c>
      <c r="E189" s="11">
        <f t="shared" si="19"/>
        <v>1149</v>
      </c>
      <c r="F189" s="11">
        <v>0</v>
      </c>
      <c r="G189" s="11">
        <v>0</v>
      </c>
      <c r="H189" s="11">
        <f t="shared" si="20"/>
        <v>1149</v>
      </c>
    </row>
    <row r="190" spans="1:8" ht="24">
      <c r="A190" s="11">
        <v>7</v>
      </c>
      <c r="B190" s="4" t="s">
        <v>20</v>
      </c>
      <c r="C190" s="11">
        <f>Jun!H190</f>
        <v>787</v>
      </c>
      <c r="D190" s="11">
        <v>0</v>
      </c>
      <c r="E190" s="11">
        <f t="shared" si="19"/>
        <v>787</v>
      </c>
      <c r="F190" s="11">
        <v>0</v>
      </c>
      <c r="G190" s="11">
        <v>0</v>
      </c>
      <c r="H190" s="11">
        <f t="shared" si="20"/>
        <v>787</v>
      </c>
    </row>
    <row r="191" spans="1:8" ht="24">
      <c r="A191" s="11">
        <v>8</v>
      </c>
      <c r="B191" s="4" t="s">
        <v>21</v>
      </c>
      <c r="C191" s="11">
        <f>Jun!H191</f>
        <v>84</v>
      </c>
      <c r="D191" s="11">
        <v>0</v>
      </c>
      <c r="E191" s="11">
        <f t="shared" si="19"/>
        <v>84</v>
      </c>
      <c r="F191" s="11">
        <v>0</v>
      </c>
      <c r="G191" s="11">
        <v>0</v>
      </c>
      <c r="H191" s="11">
        <f t="shared" si="20"/>
        <v>84</v>
      </c>
    </row>
    <row r="192" spans="1:8" ht="24">
      <c r="A192" s="11">
        <v>9</v>
      </c>
      <c r="B192" s="4" t="s">
        <v>22</v>
      </c>
      <c r="C192" s="11">
        <f>Jun!H192</f>
        <v>252</v>
      </c>
      <c r="D192" s="11">
        <v>0</v>
      </c>
      <c r="E192" s="11">
        <f t="shared" si="19"/>
        <v>252</v>
      </c>
      <c r="F192" s="11">
        <v>0</v>
      </c>
      <c r="G192" s="11">
        <v>0</v>
      </c>
      <c r="H192" s="11">
        <f t="shared" si="20"/>
        <v>252</v>
      </c>
    </row>
    <row r="193" spans="1:8" ht="24">
      <c r="A193" s="11">
        <v>10</v>
      </c>
      <c r="B193" s="4" t="s">
        <v>70</v>
      </c>
      <c r="C193" s="11">
        <f>Jun!H193</f>
        <v>887</v>
      </c>
      <c r="D193" s="11">
        <v>0</v>
      </c>
      <c r="E193" s="11">
        <f t="shared" si="19"/>
        <v>887</v>
      </c>
      <c r="F193" s="11">
        <v>0</v>
      </c>
      <c r="G193" s="11">
        <v>0</v>
      </c>
      <c r="H193" s="11">
        <f t="shared" si="20"/>
        <v>887</v>
      </c>
    </row>
    <row r="194" spans="1:8" ht="24">
      <c r="A194" s="11">
        <v>11</v>
      </c>
      <c r="B194" s="4" t="s">
        <v>24</v>
      </c>
      <c r="C194" s="11">
        <f>Jun!H194</f>
        <v>264</v>
      </c>
      <c r="D194" s="11">
        <v>0</v>
      </c>
      <c r="E194" s="11">
        <f t="shared" si="19"/>
        <v>264</v>
      </c>
      <c r="F194" s="11">
        <v>0</v>
      </c>
      <c r="G194" s="11">
        <v>0</v>
      </c>
      <c r="H194" s="11">
        <f t="shared" si="20"/>
        <v>264</v>
      </c>
    </row>
    <row r="195" spans="1:8" ht="24">
      <c r="A195" s="11">
        <v>12</v>
      </c>
      <c r="B195" s="4" t="s">
        <v>25</v>
      </c>
      <c r="C195" s="11">
        <f>Jun!H195</f>
        <v>417</v>
      </c>
      <c r="D195" s="11">
        <v>0</v>
      </c>
      <c r="E195" s="11">
        <f t="shared" si="19"/>
        <v>417</v>
      </c>
      <c r="F195" s="11">
        <v>0</v>
      </c>
      <c r="G195" s="11">
        <v>0</v>
      </c>
      <c r="H195" s="11">
        <f t="shared" si="20"/>
        <v>417</v>
      </c>
    </row>
    <row r="196" spans="1:8" ht="24">
      <c r="A196" s="11"/>
      <c r="B196" s="4" t="s">
        <v>13</v>
      </c>
      <c r="C196" s="11">
        <f>Jun!H196</f>
        <v>7892</v>
      </c>
      <c r="D196" s="10">
        <f>SUM(D184:D195)</f>
        <v>0</v>
      </c>
      <c r="E196" s="11">
        <f t="shared" si="19"/>
        <v>7892</v>
      </c>
      <c r="F196" s="10">
        <f>SUM(F184:F195)</f>
        <v>0</v>
      </c>
      <c r="G196" s="10">
        <f>SUM(G184:G195)</f>
        <v>0</v>
      </c>
      <c r="H196" s="10">
        <f>SUM(H184:H195)</f>
        <v>7892</v>
      </c>
    </row>
    <row r="197" spans="1:8" ht="24">
      <c r="A197" s="2"/>
    </row>
    <row r="198" spans="1:8" ht="24">
      <c r="A198" s="2"/>
      <c r="G198" s="1" t="s">
        <v>31</v>
      </c>
      <c r="H198" s="1"/>
    </row>
    <row r="199" spans="1:8" ht="24">
      <c r="A199" s="2"/>
      <c r="G199" s="1" t="s">
        <v>32</v>
      </c>
      <c r="H199" s="1"/>
    </row>
    <row r="208" spans="1:8" ht="24">
      <c r="A208" s="2"/>
    </row>
    <row r="209" spans="1:8" ht="20.25" thickBot="1">
      <c r="H209" s="16" t="str">
        <f>H156</f>
        <v>•Öã»Öî 2016</v>
      </c>
    </row>
    <row r="210" spans="1:8">
      <c r="A210" s="133" t="s">
        <v>0</v>
      </c>
      <c r="B210" s="133" t="s">
        <v>27</v>
      </c>
      <c r="C210" s="133" t="str">
        <f t="shared" ref="C210" si="21">C157</f>
        <v>´ÖÖÖß»Ö ´Ö×Æü­µÖÖŸÖß»Ö (•Öã­Ö ) ¯ÖÏ»ÖÓ×²ÖŸÖ ¯Ö×¸ü“”êû¤ü</v>
      </c>
      <c r="D210" s="133" t="str">
        <f>D157</f>
        <v>­Ö¾Öß­Ö †Ö»Öê»Öê ¯Ö×¸ü“”êû¤ü</v>
      </c>
      <c r="E210" s="133" t="str">
        <f>E157</f>
        <v>‹ãúÖ ¯ÖÏ»ÖÓ×²ÖŸÖ ¯Ö×¸ü“”êû¤ü</v>
      </c>
      <c r="F210" s="133" t="str">
        <f>F157</f>
        <v>†­Öã¯ÖÖ»Ö­Ö ÃÖÖ¤ü¸ü êú»Öê»Öê ¯Ö×¸ü“”êû¤ü (•Öã»Öîü)</v>
      </c>
      <c r="G210" s="133" t="str">
        <f>G157</f>
        <v>•Öã»Öî Ô ü´Ö×Æü­µÖÖŸÖ ×­ÖúÖ»Öß úÖœü»Öê»Öê ¯Ö×¸ü“”êû¤ü</v>
      </c>
      <c r="H210" s="133" t="str">
        <f t="shared" ref="H210" si="22">H157</f>
        <v>´ÖÖÆêü •Öã»Öî  2016 †Öê¸ü ¯ÖÏ»ÖÓ×²ÖŸÖ ¯Ö×¸ü“”êû¤ü</v>
      </c>
    </row>
    <row r="211" spans="1:8" ht="114" customHeight="1" thickBot="1">
      <c r="A211" s="134"/>
      <c r="B211" s="134"/>
      <c r="C211" s="134"/>
      <c r="D211" s="134"/>
      <c r="E211" s="134"/>
      <c r="F211" s="134"/>
      <c r="G211" s="134"/>
      <c r="H211" s="134"/>
    </row>
    <row r="212" spans="1:8" ht="73.5" customHeight="1" thickBot="1">
      <c r="A212" s="65">
        <v>1</v>
      </c>
      <c r="B212" s="62" t="s">
        <v>28</v>
      </c>
      <c r="C212" s="7">
        <f>Jun!H210</f>
        <v>10257</v>
      </c>
      <c r="D212" s="7">
        <f>D196+D170</f>
        <v>0</v>
      </c>
      <c r="E212" s="7">
        <f>E196+E170</f>
        <v>10257</v>
      </c>
      <c r="F212" s="7">
        <f>F196+F170</f>
        <v>0</v>
      </c>
      <c r="G212" s="7">
        <f>G196+G170</f>
        <v>0</v>
      </c>
      <c r="H212" s="7">
        <f>H196+H170</f>
        <v>10257</v>
      </c>
    </row>
  </sheetData>
  <mergeCells count="23">
    <mergeCell ref="F210:F211"/>
    <mergeCell ref="G210:G211"/>
    <mergeCell ref="H210:H211"/>
    <mergeCell ref="F123:F124"/>
    <mergeCell ref="G123:G124"/>
    <mergeCell ref="H123:H124"/>
    <mergeCell ref="A156:G156"/>
    <mergeCell ref="A181:G181"/>
    <mergeCell ref="A210:A211"/>
    <mergeCell ref="B210:B211"/>
    <mergeCell ref="C210:C211"/>
    <mergeCell ref="D210:D211"/>
    <mergeCell ref="E210:E211"/>
    <mergeCell ref="A123:A124"/>
    <mergeCell ref="B123:B124"/>
    <mergeCell ref="C123:C124"/>
    <mergeCell ref="D123:D124"/>
    <mergeCell ref="E123:E124"/>
    <mergeCell ref="A1:G1"/>
    <mergeCell ref="A21:G21"/>
    <mergeCell ref="B42:G42"/>
    <mergeCell ref="A73:G73"/>
    <mergeCell ref="A97:G97"/>
  </mergeCells>
  <printOptions horizontalCentered="1"/>
  <pageMargins left="0.88" right="0.7" top="0.36" bottom="0.4" header="0.3" footer="0.3"/>
  <pageSetup paperSize="9" scale="85" orientation="landscape" verticalDpi="300" r:id="rId1"/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topLeftCell="A160" zoomScaleSheetLayoutView="100" workbookViewId="0">
      <selection activeCell="F173" sqref="F173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140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139</v>
      </c>
      <c r="D2" s="63" t="s">
        <v>63</v>
      </c>
      <c r="E2" s="63" t="s">
        <v>38</v>
      </c>
      <c r="F2" s="63" t="s">
        <v>141</v>
      </c>
      <c r="G2" s="63" t="s">
        <v>142</v>
      </c>
      <c r="H2" s="63" t="s">
        <v>143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'Jully '!H4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'Jully '!H5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'Jully '!H6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'Jully '!H7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'Jully '!H8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'Jully '!H9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'Jully '!H10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'Jully '!H11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'Jully '!H12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'Jully '!H13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'Jully '!H14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'Jully '!H15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'Jully '!H16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†ÖòÖÂ™ü 2016</v>
      </c>
      <c r="I21" s="23"/>
    </row>
    <row r="22" spans="1:9" s="17" customFormat="1" ht="84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(•Öæ»Öî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(†ÖòÖÂ™ü )</v>
      </c>
      <c r="G22" s="63" t="str">
        <f>G2</f>
        <v>†ÖòÖÂ ™ü ü´Ö×Æü­µÖÖŸÖ ×­ÖúÖ»Öß úÖœü»Öê»Öê ¯Ö×¸ü“”êû¤ü</v>
      </c>
      <c r="H22" s="63" t="str">
        <f>H2</f>
        <v>´ÖÖÆêü †ÖòÖÂ™üü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5</v>
      </c>
      <c r="E23" s="11">
        <v>6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'Jully '!H24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'Jully '!H25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'Jully '!H26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'Jully '!H27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'Jully '!H28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'Jully '!H29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'Jully '!H30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'Jully '!H31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'Jully '!H32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'Jully '!H33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'Jully '!H34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'Jully '!H35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†ÖòÖÂ™ü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(•Öæ»Öî 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(†ÖòÖÂ™ü )</v>
      </c>
      <c r="G46" s="11" t="str">
        <f>G2</f>
        <v>†ÖòÖÂ ™ü ü´Ö×Æü­µÖÖŸÖ ×­ÖúÖ»Öß úÖœü»Öê»Öê ¯Ö×¸ü“”êû¤ü</v>
      </c>
      <c r="H46" s="11" t="str">
        <f>H2</f>
        <v>´ÖÖÆêü †ÖòÖÂ™üü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'Jully '!H45</f>
        <v>1816</v>
      </c>
      <c r="D48">
        <f t="shared" ref="D48:H48" si="7">SUM(D16+D35)</f>
        <v>0</v>
      </c>
      <c r="E48">
        <f t="shared" si="7"/>
        <v>1816</v>
      </c>
      <c r="F48">
        <f t="shared" si="7"/>
        <v>0</v>
      </c>
      <c r="G48">
        <f t="shared" si="7"/>
        <v>0</v>
      </c>
      <c r="H48">
        <f t="shared" si="7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†ÖòÖÂ™ü 2016</v>
      </c>
    </row>
    <row r="76" spans="1:8" ht="84">
      <c r="A76" s="63" t="str">
        <f ca="1">Aug!A76</f>
        <v>†.Îú.</v>
      </c>
      <c r="B76" s="63" t="s">
        <v>69</v>
      </c>
      <c r="C76" s="63" t="str">
        <f>C2</f>
        <v>´ÖÖÖß»Ö ´Ö×Æü­µÖÖŸÖß»Ö (•Öæ»Öî 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(†ÖòÖÂ™ü )</v>
      </c>
      <c r="G76" s="63" t="str">
        <f>G2</f>
        <v>†ÖòÖÂ ™ü ü´Ö×Æü­µÖÖŸÖ ×­ÖúÖ»Öß úÖœü»Öê»Öê ¯Ö×¸ü“”êû¤ü</v>
      </c>
      <c r="H76" s="63" t="str">
        <f>H2</f>
        <v>´ÖÖÆêü †ÖòÖÂ™üü 2016 †Öê¸ü ¯ÖÏ»ÖÓ×²ÖŸÖ ¯Ö×¸ü“”êû¤ü</v>
      </c>
    </row>
    <row r="77" spans="1:8" ht="24">
      <c r="A77" s="11">
        <f ca="1">Aug!A77</f>
        <v>1</v>
      </c>
      <c r="B77" s="11">
        <f ca="1">Aug!B77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'Jully '!H76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'Jully '!H77</f>
        <v>15</v>
      </c>
      <c r="D79" s="11">
        <v>0</v>
      </c>
      <c r="E79" s="11">
        <f t="shared" ref="E79:E87" si="8">SUM(C79:D79)</f>
        <v>15</v>
      </c>
      <c r="F79" s="11">
        <v>0</v>
      </c>
      <c r="G79" s="11">
        <v>0</v>
      </c>
      <c r="H79" s="11">
        <f t="shared" ref="H79:H88" si="9">SUM(E79-G79)</f>
        <v>15</v>
      </c>
    </row>
    <row r="80" spans="1:8" ht="24">
      <c r="A80" s="11">
        <v>3</v>
      </c>
      <c r="B80" s="4" t="s">
        <v>4</v>
      </c>
      <c r="C80" s="11">
        <f>'Jully '!H78</f>
        <v>21</v>
      </c>
      <c r="D80" s="11">
        <v>0</v>
      </c>
      <c r="E80" s="11">
        <f t="shared" si="8"/>
        <v>21</v>
      </c>
      <c r="F80" s="11">
        <v>0</v>
      </c>
      <c r="G80" s="11">
        <v>0</v>
      </c>
      <c r="H80" s="11">
        <f t="shared" si="9"/>
        <v>21</v>
      </c>
    </row>
    <row r="81" spans="1:8" ht="24">
      <c r="A81" s="11">
        <v>4</v>
      </c>
      <c r="B81" s="4" t="s">
        <v>5</v>
      </c>
      <c r="C81" s="11">
        <f>'Jully '!H79</f>
        <v>29</v>
      </c>
      <c r="D81" s="11">
        <v>0</v>
      </c>
      <c r="E81" s="11">
        <f t="shared" si="8"/>
        <v>29</v>
      </c>
      <c r="F81" s="11">
        <v>0</v>
      </c>
      <c r="G81" s="11">
        <v>0</v>
      </c>
      <c r="H81" s="11">
        <f t="shared" si="9"/>
        <v>29</v>
      </c>
    </row>
    <row r="82" spans="1:8" ht="24">
      <c r="A82" s="11">
        <v>5</v>
      </c>
      <c r="B82" s="4" t="s">
        <v>6</v>
      </c>
      <c r="C82" s="11">
        <f>'Jully '!H80</f>
        <v>12</v>
      </c>
      <c r="D82" s="11">
        <v>0</v>
      </c>
      <c r="E82" s="11">
        <f t="shared" si="8"/>
        <v>12</v>
      </c>
      <c r="F82" s="11">
        <v>0</v>
      </c>
      <c r="G82" s="11">
        <v>0</v>
      </c>
      <c r="H82" s="11">
        <f t="shared" si="9"/>
        <v>12</v>
      </c>
    </row>
    <row r="83" spans="1:8" ht="24">
      <c r="A83" s="11">
        <v>6</v>
      </c>
      <c r="B83" s="4" t="s">
        <v>7</v>
      </c>
      <c r="C83" s="11">
        <f>'Jully '!H81</f>
        <v>15</v>
      </c>
      <c r="D83" s="11">
        <v>0</v>
      </c>
      <c r="E83" s="11">
        <f t="shared" si="8"/>
        <v>15</v>
      </c>
      <c r="F83" s="11">
        <v>0</v>
      </c>
      <c r="G83" s="11">
        <v>0</v>
      </c>
      <c r="H83" s="11">
        <f t="shared" si="9"/>
        <v>15</v>
      </c>
    </row>
    <row r="84" spans="1:8" ht="24">
      <c r="A84" s="11">
        <v>7</v>
      </c>
      <c r="B84" s="4" t="s">
        <v>8</v>
      </c>
      <c r="C84" s="11">
        <f>'Jully '!H82</f>
        <v>30</v>
      </c>
      <c r="D84" s="11">
        <v>0</v>
      </c>
      <c r="E84" s="11">
        <f t="shared" si="8"/>
        <v>30</v>
      </c>
      <c r="F84" s="11">
        <v>0</v>
      </c>
      <c r="G84" s="11">
        <v>0</v>
      </c>
      <c r="H84" s="11">
        <f t="shared" si="9"/>
        <v>30</v>
      </c>
    </row>
    <row r="85" spans="1:8" ht="24">
      <c r="A85" s="11">
        <v>8</v>
      </c>
      <c r="B85" s="4" t="s">
        <v>9</v>
      </c>
      <c r="C85" s="11">
        <f>'Jully '!H83</f>
        <v>15</v>
      </c>
      <c r="D85" s="11">
        <v>0</v>
      </c>
      <c r="E85" s="11">
        <f t="shared" si="8"/>
        <v>15</v>
      </c>
      <c r="F85" s="11">
        <v>0</v>
      </c>
      <c r="G85" s="11">
        <v>0</v>
      </c>
      <c r="H85" s="11">
        <f t="shared" si="9"/>
        <v>15</v>
      </c>
    </row>
    <row r="86" spans="1:8" ht="24">
      <c r="A86" s="11">
        <v>9</v>
      </c>
      <c r="B86" s="4" t="s">
        <v>10</v>
      </c>
      <c r="C86" s="11">
        <f>'Jully '!H84</f>
        <v>11</v>
      </c>
      <c r="D86" s="11">
        <v>0</v>
      </c>
      <c r="E86" s="11">
        <f t="shared" si="8"/>
        <v>11</v>
      </c>
      <c r="F86" s="11">
        <v>0</v>
      </c>
      <c r="G86" s="11">
        <v>0</v>
      </c>
      <c r="H86" s="11">
        <f t="shared" si="9"/>
        <v>11</v>
      </c>
    </row>
    <row r="87" spans="1:8" ht="24">
      <c r="A87" s="11">
        <v>10</v>
      </c>
      <c r="B87" s="4" t="s">
        <v>11</v>
      </c>
      <c r="C87" s="11">
        <f>'Jully '!H85</f>
        <v>9</v>
      </c>
      <c r="D87" s="11">
        <v>0</v>
      </c>
      <c r="E87" s="11">
        <f t="shared" si="8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'Jully '!H86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9"/>
        <v>21</v>
      </c>
    </row>
    <row r="89" spans="1:8" ht="24">
      <c r="A89" s="4"/>
      <c r="B89" s="4" t="s">
        <v>13</v>
      </c>
      <c r="C89" s="11">
        <f>'Jully '!H87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G98" s="1"/>
      <c r="H98" s="1"/>
    </row>
    <row r="99" spans="1:8" ht="24">
      <c r="A99" s="137" t="s">
        <v>109</v>
      </c>
      <c r="B99" s="137"/>
      <c r="C99" s="137"/>
      <c r="D99" s="137"/>
      <c r="E99" s="137"/>
      <c r="F99" s="137"/>
      <c r="G99" s="137"/>
      <c r="H99" s="48" t="str">
        <f>H75</f>
        <v>†ÖòÖÂ™ü 2016</v>
      </c>
    </row>
    <row r="100" spans="1:8" ht="120">
      <c r="A100" s="11" t="str">
        <f ca="1">A76</f>
        <v>†.Îú.</v>
      </c>
      <c r="B100" s="11" t="s">
        <v>67</v>
      </c>
      <c r="C100" s="11" t="str">
        <f t="shared" ref="C100:G100" si="10">C76</f>
        <v>´ÖÖÖß»Ö ´Ö×Æü­µÖÖŸÖß»Ö (•Öæ»Öî ) ¯ÖÏ»ÖÓ×²ÖŸÖ ¯Ö×¸ü“”êû¤ü</v>
      </c>
      <c r="D100" s="11" t="str">
        <f>D76</f>
        <v>­Ö¾Öß­Ö †Ö»Öê»Öê ¯Ö×¸ü“”êû¤ü</v>
      </c>
      <c r="E100" s="11" t="str">
        <f t="shared" si="10"/>
        <v>‹ãúÖ ¯ÖÏ»ÖÓ×²ÖŸÖ ¯Ö×¸ü“”êû¤ü</v>
      </c>
      <c r="F100" s="11" t="str">
        <f t="shared" si="10"/>
        <v>†­Öã¯ÖÖ»Ö­Ö ÃÖÖ¤ü¸ü êú»Öê»Öê ¯Ö×¸ü“”êû¤ü (†ÖòÖÂ™ü )</v>
      </c>
      <c r="G100" s="11" t="str">
        <f t="shared" si="10"/>
        <v>†ÖòÖÂ ™ü ü´Ö×Æü­µÖÖŸÖ ×­ÖúÖ»Öß úÖœü»Öê»Öê ¯Ö×¸ü“”êû¤ü</v>
      </c>
      <c r="H100" s="11" t="str">
        <f>H76</f>
        <v>´ÖÖÆêü †ÖòÖÂ™üü 2016 †Öê¸ü ¯ÖÏ»ÖÓ×²ÖŸÖ ¯Ö×¸ü“”êû¤ü</v>
      </c>
    </row>
    <row r="101" spans="1:8" ht="24">
      <c r="A101" s="11">
        <f ca="1">A77</f>
        <v>1</v>
      </c>
      <c r="B101" s="11">
        <f t="shared" ref="B101:C101" ca="1" si="11">B77</f>
        <v>2</v>
      </c>
      <c r="C101" s="11">
        <f t="shared" si="11"/>
        <v>3</v>
      </c>
      <c r="D101" s="11">
        <v>4</v>
      </c>
      <c r="E101" s="11">
        <v>5</v>
      </c>
      <c r="F101" s="11">
        <v>6</v>
      </c>
      <c r="G101" s="11">
        <v>7</v>
      </c>
      <c r="H101" s="11">
        <v>8</v>
      </c>
    </row>
    <row r="102" spans="1:8" ht="24">
      <c r="A102" s="11">
        <v>1</v>
      </c>
      <c r="B102" s="4" t="s">
        <v>14</v>
      </c>
      <c r="C102" s="11">
        <f>'Jully '!C100</f>
        <v>10</v>
      </c>
      <c r="D102" s="11">
        <v>0</v>
      </c>
      <c r="E102" s="11">
        <f>SUM(C102:D102)</f>
        <v>10</v>
      </c>
      <c r="F102" s="11">
        <v>0</v>
      </c>
      <c r="G102" s="11">
        <v>0</v>
      </c>
      <c r="H102" s="11">
        <f>SUM(E102-G102)</f>
        <v>10</v>
      </c>
    </row>
    <row r="103" spans="1:8" ht="24">
      <c r="A103" s="11">
        <v>2</v>
      </c>
      <c r="B103" s="4" t="s">
        <v>15</v>
      </c>
      <c r="C103" s="11">
        <f>'Jully '!C101</f>
        <v>16</v>
      </c>
      <c r="D103" s="11">
        <v>0</v>
      </c>
      <c r="E103" s="11">
        <f>SUM(C103:D103)</f>
        <v>16</v>
      </c>
      <c r="F103" s="11">
        <v>0</v>
      </c>
      <c r="G103" s="11">
        <v>0</v>
      </c>
      <c r="H103" s="11">
        <f t="shared" ref="H103:H113" si="12">SUM(E103-G103)</f>
        <v>16</v>
      </c>
    </row>
    <row r="104" spans="1:8" ht="24">
      <c r="A104" s="11">
        <v>3</v>
      </c>
      <c r="B104" s="4" t="s">
        <v>16</v>
      </c>
      <c r="C104" s="11">
        <f>'Jully '!C102</f>
        <v>12</v>
      </c>
      <c r="D104" s="11">
        <v>0</v>
      </c>
      <c r="E104" s="11">
        <f>SUM(C104:D104)</f>
        <v>12</v>
      </c>
      <c r="F104" s="11">
        <v>0</v>
      </c>
      <c r="G104" s="11">
        <v>0</v>
      </c>
      <c r="H104" s="11">
        <f t="shared" si="12"/>
        <v>12</v>
      </c>
    </row>
    <row r="105" spans="1:8" ht="24">
      <c r="A105" s="11">
        <v>4</v>
      </c>
      <c r="B105" s="4" t="s">
        <v>17</v>
      </c>
      <c r="C105" s="11">
        <f>'Jully '!C103</f>
        <v>18</v>
      </c>
      <c r="D105" s="11">
        <v>0</v>
      </c>
      <c r="E105" s="11">
        <f>SUM(C105:D105)</f>
        <v>18</v>
      </c>
      <c r="F105" s="11">
        <v>0</v>
      </c>
      <c r="G105" s="11">
        <v>0</v>
      </c>
      <c r="H105" s="11">
        <f t="shared" si="12"/>
        <v>18</v>
      </c>
    </row>
    <row r="106" spans="1:8" ht="24">
      <c r="A106" s="11">
        <v>5</v>
      </c>
      <c r="B106" s="4" t="s">
        <v>18</v>
      </c>
      <c r="C106" s="11">
        <f>'Jully '!C104</f>
        <v>9</v>
      </c>
      <c r="D106" s="11">
        <v>0</v>
      </c>
      <c r="E106" s="11">
        <f t="shared" ref="E106:E114" si="13">SUM(C106:D106)</f>
        <v>9</v>
      </c>
      <c r="F106" s="11">
        <v>0</v>
      </c>
      <c r="G106" s="11">
        <v>0</v>
      </c>
      <c r="H106" s="11">
        <f t="shared" si="12"/>
        <v>9</v>
      </c>
    </row>
    <row r="107" spans="1:8" ht="24">
      <c r="A107" s="11">
        <v>6</v>
      </c>
      <c r="B107" s="4" t="s">
        <v>19</v>
      </c>
      <c r="C107" s="11">
        <f>'Jully '!C105</f>
        <v>24</v>
      </c>
      <c r="D107" s="11">
        <v>0</v>
      </c>
      <c r="E107" s="11">
        <f t="shared" si="13"/>
        <v>24</v>
      </c>
      <c r="F107" s="11">
        <v>0</v>
      </c>
      <c r="G107" s="11">
        <v>0</v>
      </c>
      <c r="H107" s="11">
        <f t="shared" si="12"/>
        <v>24</v>
      </c>
    </row>
    <row r="108" spans="1:8" ht="24">
      <c r="A108" s="11">
        <v>7</v>
      </c>
      <c r="B108" s="4" t="s">
        <v>20</v>
      </c>
      <c r="C108" s="11">
        <f>'Jully '!C106</f>
        <v>24</v>
      </c>
      <c r="D108" s="11">
        <v>0</v>
      </c>
      <c r="E108" s="11">
        <f t="shared" si="13"/>
        <v>24</v>
      </c>
      <c r="F108" s="11">
        <v>0</v>
      </c>
      <c r="G108" s="11">
        <v>0</v>
      </c>
      <c r="H108" s="11">
        <f t="shared" si="12"/>
        <v>24</v>
      </c>
    </row>
    <row r="109" spans="1:8" ht="24">
      <c r="A109" s="11">
        <v>8</v>
      </c>
      <c r="B109" s="4" t="s">
        <v>33</v>
      </c>
      <c r="C109" s="11">
        <f>'Jully '!C107</f>
        <v>9</v>
      </c>
      <c r="D109" s="11">
        <v>0</v>
      </c>
      <c r="E109" s="11">
        <f t="shared" si="13"/>
        <v>9</v>
      </c>
      <c r="F109" s="11">
        <v>0</v>
      </c>
      <c r="G109" s="11">
        <v>0</v>
      </c>
      <c r="H109" s="11">
        <f t="shared" si="12"/>
        <v>9</v>
      </c>
    </row>
    <row r="110" spans="1:8" ht="24">
      <c r="A110" s="11">
        <v>9</v>
      </c>
      <c r="B110" s="4" t="s">
        <v>34</v>
      </c>
      <c r="C110" s="11">
        <f>'Jully '!C108</f>
        <v>4</v>
      </c>
      <c r="D110" s="11">
        <v>0</v>
      </c>
      <c r="E110" s="11">
        <f t="shared" si="13"/>
        <v>4</v>
      </c>
      <c r="F110" s="11">
        <v>0</v>
      </c>
      <c r="G110" s="11">
        <v>0</v>
      </c>
      <c r="H110" s="11">
        <f t="shared" si="12"/>
        <v>4</v>
      </c>
    </row>
    <row r="111" spans="1:8" ht="24">
      <c r="A111" s="11">
        <v>10</v>
      </c>
      <c r="B111" s="4" t="s">
        <v>71</v>
      </c>
      <c r="C111" s="11">
        <f>'Jully '!C109</f>
        <v>27</v>
      </c>
      <c r="D111" s="11">
        <v>0</v>
      </c>
      <c r="E111" s="11">
        <f t="shared" si="13"/>
        <v>27</v>
      </c>
      <c r="F111" s="11">
        <v>0</v>
      </c>
      <c r="G111" s="11">
        <v>0</v>
      </c>
      <c r="H111" s="11">
        <f t="shared" si="12"/>
        <v>27</v>
      </c>
    </row>
    <row r="112" spans="1:8" ht="24">
      <c r="A112" s="11">
        <v>11</v>
      </c>
      <c r="B112" s="4" t="s">
        <v>35</v>
      </c>
      <c r="C112" s="11">
        <f>'Jully '!C110</f>
        <v>45</v>
      </c>
      <c r="D112" s="11">
        <v>0</v>
      </c>
      <c r="E112" s="11">
        <f t="shared" si="13"/>
        <v>45</v>
      </c>
      <c r="F112" s="11">
        <v>0</v>
      </c>
      <c r="G112" s="11">
        <v>0</v>
      </c>
      <c r="H112" s="11">
        <f t="shared" si="12"/>
        <v>45</v>
      </c>
    </row>
    <row r="113" spans="1:8" ht="24">
      <c r="A113" s="11">
        <v>12</v>
      </c>
      <c r="B113" s="4" t="s">
        <v>36</v>
      </c>
      <c r="C113" s="11">
        <f>'Jully '!C111</f>
        <v>38</v>
      </c>
      <c r="D113" s="11">
        <v>0</v>
      </c>
      <c r="E113" s="11">
        <f t="shared" si="13"/>
        <v>38</v>
      </c>
      <c r="F113" s="11">
        <v>0</v>
      </c>
      <c r="G113" s="11">
        <v>0</v>
      </c>
      <c r="H113" s="11">
        <f t="shared" si="12"/>
        <v>38</v>
      </c>
    </row>
    <row r="114" spans="1:8" ht="24">
      <c r="A114" s="11"/>
      <c r="B114" s="4" t="s">
        <v>13</v>
      </c>
      <c r="C114" s="11">
        <f>'Jully '!C112</f>
        <v>236</v>
      </c>
      <c r="D114" s="11">
        <f>SUM(D102:D113)</f>
        <v>0</v>
      </c>
      <c r="E114" s="11">
        <f t="shared" si="13"/>
        <v>236</v>
      </c>
      <c r="F114" s="11">
        <f>SUM(F102:F113)</f>
        <v>0</v>
      </c>
      <c r="G114" s="11">
        <f>SUM(G102:G113)</f>
        <v>0</v>
      </c>
      <c r="H114" s="11">
        <f>SUM(E114-G114)</f>
        <v>236</v>
      </c>
    </row>
    <row r="115" spans="1:8" ht="24">
      <c r="A115" s="2"/>
    </row>
    <row r="116" spans="1:8" ht="24">
      <c r="A116" s="2"/>
      <c r="G116" s="1" t="s">
        <v>31</v>
      </c>
      <c r="H116" s="1"/>
    </row>
    <row r="117" spans="1:8" ht="24">
      <c r="G117" s="1" t="s">
        <v>32</v>
      </c>
      <c r="H117" s="1"/>
    </row>
    <row r="122" spans="1:8" ht="24">
      <c r="A122" s="2"/>
    </row>
    <row r="123" spans="1:8" ht="22.5" thickBot="1">
      <c r="H123" s="15" t="str">
        <f>H75</f>
        <v>†ÖòÖÂ™ü 2016</v>
      </c>
    </row>
    <row r="124" spans="1:8">
      <c r="A124" s="133" t="s">
        <v>0</v>
      </c>
      <c r="B124" s="133" t="s">
        <v>27</v>
      </c>
      <c r="C124" s="133" t="str">
        <f>C76</f>
        <v>´ÖÖÖß»Ö ´Ö×Æü­µÖÖŸÖß»Ö (•Öæ»Öî ) ¯ÖÏ»ÖÓ×²ÖŸÖ ¯Ö×¸ü“”êû¤ü</v>
      </c>
      <c r="D124" s="133" t="str">
        <f>D76</f>
        <v>­Ö¾Öß­Ö †Ö»Öê»Öê ¯Ö×¸ü“”êû¤ü</v>
      </c>
      <c r="E124" s="133" t="str">
        <f>E76</f>
        <v>‹ãúÖ ¯ÖÏ»ÖÓ×²ÖŸÖ ¯Ö×¸ü“”êû¤ü</v>
      </c>
      <c r="F124" s="133" t="str">
        <f>F76</f>
        <v>†­Öã¯ÖÖ»Ö­Ö ÃÖÖ¤ü¸ü êú»Öê»Öê ¯Ö×¸ü“”êû¤ü (†ÖòÖÂ™ü )</v>
      </c>
      <c r="G124" s="133" t="str">
        <f>G76</f>
        <v>†ÖòÖÂ ™ü ü´Ö×Æü­µÖÖŸÖ ×­ÖúÖ»Öß úÖœü»Öê»Öê ¯Ö×¸ü“”êû¤ü</v>
      </c>
      <c r="H124" s="133" t="str">
        <f>H76</f>
        <v>´ÖÖÆêü †ÖòÖÂ™üü 2016 †Öê¸ü ¯ÖÏ»ÖÓ×²ÖŸÖ ¯Ö×¸ü“”êû¤ü</v>
      </c>
    </row>
    <row r="125" spans="1:8" ht="108.75" customHeight="1" thickBot="1">
      <c r="A125" s="134"/>
      <c r="B125" s="134"/>
      <c r="C125" s="134"/>
      <c r="D125" s="134"/>
      <c r="E125" s="134"/>
      <c r="F125" s="134"/>
      <c r="G125" s="134"/>
      <c r="H125" s="134"/>
    </row>
    <row r="126" spans="1:8" ht="48.75" thickBot="1">
      <c r="A126" s="65">
        <v>2</v>
      </c>
      <c r="B126" s="6" t="s">
        <v>29</v>
      </c>
      <c r="C126" s="6">
        <f>'Jully '!H125</f>
        <v>475</v>
      </c>
      <c r="D126" s="6">
        <f t="shared" ref="D126:H126" si="14">SUM(D89+D114)</f>
        <v>0</v>
      </c>
      <c r="E126" s="6">
        <f t="shared" si="14"/>
        <v>475</v>
      </c>
      <c r="F126" s="6">
        <f t="shared" si="14"/>
        <v>0</v>
      </c>
      <c r="G126" s="6">
        <f t="shared" si="14"/>
        <v>0</v>
      </c>
      <c r="H126" s="6">
        <f t="shared" si="14"/>
        <v>475</v>
      </c>
    </row>
    <row r="157" spans="1:8" ht="24">
      <c r="A157" s="138" t="s">
        <v>110</v>
      </c>
      <c r="B157" s="138"/>
      <c r="C157" s="138"/>
      <c r="D157" s="138"/>
      <c r="E157" s="138"/>
      <c r="F157" s="138"/>
      <c r="G157" s="138"/>
      <c r="H157" s="51" t="str">
        <f>H1</f>
        <v>†ÖòÖÂ™ü 2016</v>
      </c>
    </row>
    <row r="158" spans="1:8" ht="84">
      <c r="A158" s="63" t="str">
        <f ca="1">Aug!A158</f>
        <v>†.Îú.</v>
      </c>
      <c r="B158" s="63" t="s">
        <v>69</v>
      </c>
      <c r="C158" s="63" t="str">
        <f>C2</f>
        <v>´ÖÖÖß»Ö ´Ö×Æü­µÖÖŸÖß»Ö (•Öæ»Öî ) ¯ÖÏ»ÖÓ×²ÖŸÖ ¯Ö×¸ü“”êû¤ü</v>
      </c>
      <c r="D158" s="63" t="str">
        <f>D2</f>
        <v>­Ö¾Öß­Ö †Ö»Öê»Öê ¯Ö×¸ü“”êû¤ü</v>
      </c>
      <c r="E158" s="63" t="str">
        <f>E2</f>
        <v>‹ãúÖ ¯ÖÏ»ÖÓ×²ÖŸÖ ¯Ö×¸ü“”êû¤ü</v>
      </c>
      <c r="F158" s="63" t="str">
        <f>F2</f>
        <v>†­Öã¯ÖÖ»Ö­Ö ÃÖÖ¤ü¸ü êú»Öê»Öê ¯Ö×¸ü“”êû¤ü (†ÖòÖÂ™ü )</v>
      </c>
      <c r="G158" s="63" t="str">
        <f>G2</f>
        <v>†ÖòÖÂ ™ü ü´Ö×Æü­µÖÖŸÖ ×­ÖúÖ»Öß úÖœü»Öê»Öê ¯Ö×¸ü“”êû¤ü</v>
      </c>
      <c r="H158" s="63" t="str">
        <f>H2</f>
        <v>´ÖÖÆêü †ÖòÖÂ™üü 2016 †Öê¸ü ¯ÖÏ»ÖÓ×²ÖŸÖ ¯Ö×¸ü“”êû¤ü</v>
      </c>
    </row>
    <row r="159" spans="1:8" ht="18.75">
      <c r="A159" s="33">
        <f ca="1">Aug!A159</f>
        <v>1</v>
      </c>
      <c r="B159" s="33">
        <f ca="1">Aug!B159</f>
        <v>2</v>
      </c>
      <c r="C159" s="33">
        <v>3</v>
      </c>
      <c r="D159" s="33">
        <v>4</v>
      </c>
      <c r="E159" s="33">
        <v>5</v>
      </c>
      <c r="F159" s="33">
        <v>6</v>
      </c>
      <c r="G159" s="33">
        <v>7</v>
      </c>
      <c r="H159" s="33">
        <v>8</v>
      </c>
    </row>
    <row r="160" spans="1:8" ht="24">
      <c r="A160" s="11">
        <v>1</v>
      </c>
      <c r="B160" s="4" t="s">
        <v>2</v>
      </c>
      <c r="C160" s="11">
        <f>'Jully '!H159</f>
        <v>332</v>
      </c>
      <c r="D160" s="11">
        <v>0</v>
      </c>
      <c r="E160" s="11">
        <f>SUM(C160+D160)</f>
        <v>332</v>
      </c>
      <c r="F160" s="11">
        <v>0</v>
      </c>
      <c r="G160" s="11">
        <v>0</v>
      </c>
      <c r="H160" s="11">
        <f>SUM(E160-G160)</f>
        <v>332</v>
      </c>
    </row>
    <row r="161" spans="1:8" ht="24">
      <c r="A161" s="11">
        <v>2</v>
      </c>
      <c r="B161" s="4" t="s">
        <v>3</v>
      </c>
      <c r="C161" s="11">
        <f>'Jully '!H160</f>
        <v>235</v>
      </c>
      <c r="D161" s="11">
        <v>0</v>
      </c>
      <c r="E161" s="11">
        <f t="shared" ref="E161:E171" si="15">SUM(C161+D161)</f>
        <v>235</v>
      </c>
      <c r="F161" s="11">
        <v>0</v>
      </c>
      <c r="G161" s="11">
        <v>0</v>
      </c>
      <c r="H161" s="11">
        <f t="shared" ref="H161:H170" si="16">SUM(E161-G161)</f>
        <v>235</v>
      </c>
    </row>
    <row r="162" spans="1:8" ht="24">
      <c r="A162" s="11">
        <v>3</v>
      </c>
      <c r="B162" s="4" t="s">
        <v>4</v>
      </c>
      <c r="C162" s="11">
        <f>'Jully '!H161</f>
        <v>167</v>
      </c>
      <c r="D162" s="11">
        <v>0</v>
      </c>
      <c r="E162" s="11">
        <f t="shared" si="15"/>
        <v>167</v>
      </c>
      <c r="F162" s="11">
        <v>0</v>
      </c>
      <c r="G162" s="11">
        <v>0</v>
      </c>
      <c r="H162" s="11">
        <f t="shared" si="16"/>
        <v>167</v>
      </c>
    </row>
    <row r="163" spans="1:8" ht="24">
      <c r="A163" s="11">
        <v>4</v>
      </c>
      <c r="B163" s="4" t="s">
        <v>5</v>
      </c>
      <c r="C163" s="11">
        <f>'Jully '!H162</f>
        <v>93</v>
      </c>
      <c r="D163" s="11">
        <v>0</v>
      </c>
      <c r="E163" s="11">
        <f>SUM(C163+D163)</f>
        <v>93</v>
      </c>
      <c r="F163" s="11">
        <v>0</v>
      </c>
      <c r="G163" s="11">
        <v>0</v>
      </c>
      <c r="H163" s="11">
        <f t="shared" si="16"/>
        <v>93</v>
      </c>
    </row>
    <row r="164" spans="1:8" ht="24">
      <c r="A164" s="11">
        <v>5</v>
      </c>
      <c r="B164" s="4" t="s">
        <v>6</v>
      </c>
      <c r="C164" s="11">
        <f>'Jully '!H163</f>
        <v>124</v>
      </c>
      <c r="D164" s="11">
        <v>0</v>
      </c>
      <c r="E164" s="11">
        <f t="shared" si="15"/>
        <v>124</v>
      </c>
      <c r="F164" s="11">
        <v>0</v>
      </c>
      <c r="G164" s="11">
        <v>0</v>
      </c>
      <c r="H164" s="11">
        <f t="shared" si="16"/>
        <v>124</v>
      </c>
    </row>
    <row r="165" spans="1:8" ht="24">
      <c r="A165" s="11">
        <v>6</v>
      </c>
      <c r="B165" s="4" t="s">
        <v>7</v>
      </c>
      <c r="C165" s="11">
        <f>'Jully '!H164</f>
        <v>263</v>
      </c>
      <c r="D165" s="11">
        <v>0</v>
      </c>
      <c r="E165" s="11">
        <f t="shared" si="15"/>
        <v>263</v>
      </c>
      <c r="F165" s="11">
        <v>0</v>
      </c>
      <c r="G165" s="11">
        <v>0</v>
      </c>
      <c r="H165" s="11">
        <f t="shared" si="16"/>
        <v>263</v>
      </c>
    </row>
    <row r="166" spans="1:8" ht="24">
      <c r="A166" s="11">
        <v>7</v>
      </c>
      <c r="B166" s="4" t="s">
        <v>8</v>
      </c>
      <c r="C166" s="11">
        <f>'Jully '!H165</f>
        <v>317</v>
      </c>
      <c r="D166" s="11">
        <v>0</v>
      </c>
      <c r="E166" s="11">
        <f t="shared" si="15"/>
        <v>317</v>
      </c>
      <c r="F166" s="11">
        <v>0</v>
      </c>
      <c r="G166" s="11">
        <v>0</v>
      </c>
      <c r="H166" s="11">
        <f t="shared" si="16"/>
        <v>317</v>
      </c>
    </row>
    <row r="167" spans="1:8" ht="24">
      <c r="A167" s="11">
        <v>8</v>
      </c>
      <c r="B167" s="4" t="s">
        <v>9</v>
      </c>
      <c r="C167" s="11">
        <f>'Jully '!H166</f>
        <v>360</v>
      </c>
      <c r="D167" s="11">
        <v>0</v>
      </c>
      <c r="E167" s="11">
        <f t="shared" si="15"/>
        <v>360</v>
      </c>
      <c r="F167" s="11">
        <v>0</v>
      </c>
      <c r="G167" s="11">
        <v>0</v>
      </c>
      <c r="H167" s="11">
        <f t="shared" si="16"/>
        <v>360</v>
      </c>
    </row>
    <row r="168" spans="1:8" ht="24">
      <c r="A168" s="11">
        <v>9</v>
      </c>
      <c r="B168" s="4" t="s">
        <v>10</v>
      </c>
      <c r="C168" s="11">
        <f>'Jully '!H167</f>
        <v>172</v>
      </c>
      <c r="D168" s="11">
        <v>0</v>
      </c>
      <c r="E168" s="11">
        <f t="shared" si="15"/>
        <v>172</v>
      </c>
      <c r="F168" s="11">
        <v>0</v>
      </c>
      <c r="G168" s="11">
        <v>0</v>
      </c>
      <c r="H168" s="11">
        <f t="shared" si="16"/>
        <v>172</v>
      </c>
    </row>
    <row r="169" spans="1:8" ht="24">
      <c r="A169" s="11">
        <v>10</v>
      </c>
      <c r="B169" s="4" t="s">
        <v>11</v>
      </c>
      <c r="C169" s="11">
        <f>'Jully '!H168</f>
        <v>109</v>
      </c>
      <c r="D169" s="11">
        <v>0</v>
      </c>
      <c r="E169" s="11">
        <f t="shared" si="15"/>
        <v>109</v>
      </c>
      <c r="F169" s="11">
        <v>21</v>
      </c>
      <c r="G169" s="11">
        <v>0</v>
      </c>
      <c r="H169" s="11">
        <f t="shared" si="16"/>
        <v>109</v>
      </c>
    </row>
    <row r="170" spans="1:8" ht="24">
      <c r="A170" s="11">
        <v>11</v>
      </c>
      <c r="B170" s="4" t="s">
        <v>12</v>
      </c>
      <c r="C170" s="11">
        <f>'Jully '!H169</f>
        <v>193</v>
      </c>
      <c r="D170" s="11">
        <v>0</v>
      </c>
      <c r="E170" s="11">
        <f t="shared" si="15"/>
        <v>193</v>
      </c>
      <c r="F170" s="11">
        <v>0</v>
      </c>
      <c r="G170" s="11">
        <v>0</v>
      </c>
      <c r="H170" s="11">
        <f t="shared" si="16"/>
        <v>193</v>
      </c>
    </row>
    <row r="171" spans="1:8" ht="24">
      <c r="A171" s="4"/>
      <c r="B171" s="4" t="s">
        <v>13</v>
      </c>
      <c r="C171" s="11">
        <f>'Jully '!H170</f>
        <v>2365</v>
      </c>
      <c r="D171" s="10">
        <f>SUM(D160:D170)</f>
        <v>0</v>
      </c>
      <c r="E171" s="11">
        <f t="shared" si="15"/>
        <v>2365</v>
      </c>
      <c r="F171" s="10">
        <f>SUM(F160:F170)</f>
        <v>21</v>
      </c>
      <c r="G171" s="10">
        <f>SUM(G160:G170)</f>
        <v>0</v>
      </c>
      <c r="H171" s="10">
        <f>SUM(H160:H170)</f>
        <v>2365</v>
      </c>
    </row>
    <row r="172" spans="1:8" ht="24">
      <c r="A172" s="2"/>
    </row>
    <row r="173" spans="1:8" ht="24">
      <c r="A173" s="2"/>
    </row>
    <row r="174" spans="1:8" ht="24">
      <c r="G174" s="1" t="s">
        <v>31</v>
      </c>
      <c r="H174" s="1"/>
    </row>
    <row r="175" spans="1:8" ht="24">
      <c r="G175" s="1" t="s">
        <v>32</v>
      </c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4">
      <c r="G180" s="1"/>
      <c r="H180" s="1"/>
    </row>
    <row r="181" spans="1:8" ht="24">
      <c r="G181" s="1"/>
      <c r="H181" s="1"/>
    </row>
    <row r="182" spans="1:8" ht="21">
      <c r="A182" s="139" t="str">
        <f>A157</f>
        <v>Ã£ÖÖ×­Öú ×­Ö¬Öß »ÖêÖÖ ¯ÖÏ»ÖÓ×²ÖŸÖ ¯Ö×¸ü“”êû¤ü 2016-17 ×•Ö»ÆüÖ ¯Ö×¸üÂÖ¤ü,²Öß›ü</v>
      </c>
      <c r="B182" s="139"/>
      <c r="C182" s="139"/>
      <c r="D182" s="139"/>
      <c r="E182" s="139"/>
      <c r="F182" s="139"/>
      <c r="G182" s="139"/>
      <c r="H182" s="34" t="str">
        <f>H157</f>
        <v>†ÖòÖÂ™ü 2016</v>
      </c>
    </row>
    <row r="183" spans="1:8" ht="84">
      <c r="A183" s="63" t="str">
        <f ca="1">A158</f>
        <v>†.Îú.</v>
      </c>
      <c r="B183" s="63" t="s">
        <v>67</v>
      </c>
      <c r="C183" s="63" t="str">
        <f t="shared" ref="C183:H183" si="17">C158</f>
        <v>´ÖÖÖß»Ö ´Ö×Æü­µÖÖŸÖß»Ö (•Öæ»Öî ) ¯ÖÏ»ÖÓ×²ÖŸÖ ¯Ö×¸ü“”êû¤ü</v>
      </c>
      <c r="D183" s="63" t="str">
        <f t="shared" si="17"/>
        <v>­Ö¾Öß­Ö †Ö»Öê»Öê ¯Ö×¸ü“”êû¤ü</v>
      </c>
      <c r="E183" s="63" t="str">
        <f t="shared" si="17"/>
        <v>‹ãúÖ ¯ÖÏ»ÖÓ×²ÖŸÖ ¯Ö×¸ü“”êû¤ü</v>
      </c>
      <c r="F183" s="63" t="str">
        <f t="shared" si="17"/>
        <v>†­Öã¯ÖÖ»Ö­Ö ÃÖÖ¤ü¸ü êú»Öê»Öê ¯Ö×¸ü“”êû¤ü (†ÖòÖÂ™ü )</v>
      </c>
      <c r="G183" s="63" t="str">
        <f t="shared" si="17"/>
        <v>†ÖòÖÂ ™ü ü´Ö×Æü­µÖÖŸÖ ×­ÖúÖ»Öß úÖœü»Öê»Öê ¯Ö×¸ü“”êû¤ü</v>
      </c>
      <c r="H183" s="63" t="str">
        <f t="shared" si="17"/>
        <v>´ÖÖÆêü †ÖòÖÂ™üü 2016 †Öê¸ü ¯ÖÏ»ÖÓ×²ÖŸÖ ¯Ö×¸ü“”êû¤ü</v>
      </c>
    </row>
    <row r="184" spans="1:8" ht="24">
      <c r="A184" s="11">
        <f ca="1">A159</f>
        <v>1</v>
      </c>
      <c r="B184" s="11">
        <f t="shared" ref="B184" ca="1" si="18">B159</f>
        <v>2</v>
      </c>
      <c r="C184" s="11">
        <v>3</v>
      </c>
      <c r="D184" s="11">
        <v>4</v>
      </c>
      <c r="E184" s="11">
        <v>5</v>
      </c>
      <c r="F184" s="11">
        <v>6</v>
      </c>
      <c r="G184" s="11">
        <v>7</v>
      </c>
      <c r="H184" s="11">
        <v>8</v>
      </c>
    </row>
    <row r="185" spans="1:8" ht="24">
      <c r="A185" s="11">
        <v>1</v>
      </c>
      <c r="B185" s="4" t="s">
        <v>14</v>
      </c>
      <c r="C185" s="11">
        <f>'Jully '!H184</f>
        <v>1070</v>
      </c>
      <c r="D185" s="11">
        <v>0</v>
      </c>
      <c r="E185" s="11">
        <f>SUM(C185+D185)</f>
        <v>1070</v>
      </c>
      <c r="F185" s="11">
        <v>0</v>
      </c>
      <c r="G185" s="11">
        <v>0</v>
      </c>
      <c r="H185" s="11">
        <f>SUM(E185-G185)</f>
        <v>1070</v>
      </c>
    </row>
    <row r="186" spans="1:8" ht="24">
      <c r="A186" s="11">
        <v>2</v>
      </c>
      <c r="B186" s="4" t="s">
        <v>15</v>
      </c>
      <c r="C186" s="11">
        <f>'Jully '!H185</f>
        <v>665</v>
      </c>
      <c r="D186" s="11">
        <v>0</v>
      </c>
      <c r="E186" s="11">
        <f t="shared" ref="E186:E197" si="19">SUM(C186+D186)</f>
        <v>665</v>
      </c>
      <c r="F186" s="11">
        <v>0</v>
      </c>
      <c r="G186" s="11">
        <v>0</v>
      </c>
      <c r="H186" s="11">
        <f t="shared" ref="H186:H196" si="20">SUM(E186-G186)</f>
        <v>665</v>
      </c>
    </row>
    <row r="187" spans="1:8" ht="24">
      <c r="A187" s="11">
        <v>3</v>
      </c>
      <c r="B187" s="4" t="s">
        <v>16</v>
      </c>
      <c r="C187" s="11">
        <f>'Jully '!H186</f>
        <v>786</v>
      </c>
      <c r="D187" s="11">
        <v>0</v>
      </c>
      <c r="E187" s="11">
        <f t="shared" si="19"/>
        <v>786</v>
      </c>
      <c r="F187" s="11">
        <v>0</v>
      </c>
      <c r="G187" s="11">
        <v>0</v>
      </c>
      <c r="H187" s="11">
        <f t="shared" si="20"/>
        <v>786</v>
      </c>
    </row>
    <row r="188" spans="1:8" ht="24">
      <c r="A188" s="11">
        <v>4</v>
      </c>
      <c r="B188" s="4" t="s">
        <v>17</v>
      </c>
      <c r="C188" s="11">
        <f>'Jully '!H187</f>
        <v>1055</v>
      </c>
      <c r="D188" s="11">
        <v>0</v>
      </c>
      <c r="E188" s="11">
        <f t="shared" si="19"/>
        <v>1055</v>
      </c>
      <c r="F188" s="11">
        <v>0</v>
      </c>
      <c r="G188" s="11">
        <v>0</v>
      </c>
      <c r="H188" s="11">
        <f t="shared" si="20"/>
        <v>1055</v>
      </c>
    </row>
    <row r="189" spans="1:8" ht="24">
      <c r="A189" s="11">
        <v>5</v>
      </c>
      <c r="B189" s="4" t="s">
        <v>18</v>
      </c>
      <c r="C189" s="11">
        <f>'Jully '!H188</f>
        <v>476</v>
      </c>
      <c r="D189" s="11">
        <v>0</v>
      </c>
      <c r="E189" s="11">
        <f t="shared" si="19"/>
        <v>476</v>
      </c>
      <c r="F189" s="11">
        <v>0</v>
      </c>
      <c r="G189" s="11">
        <v>0</v>
      </c>
      <c r="H189" s="11">
        <f t="shared" si="20"/>
        <v>476</v>
      </c>
    </row>
    <row r="190" spans="1:8" ht="24">
      <c r="A190" s="11">
        <v>6</v>
      </c>
      <c r="B190" s="4" t="s">
        <v>19</v>
      </c>
      <c r="C190" s="11">
        <f>'Jully '!H189</f>
        <v>1149</v>
      </c>
      <c r="D190" s="11">
        <v>0</v>
      </c>
      <c r="E190" s="11">
        <f t="shared" si="19"/>
        <v>1149</v>
      </c>
      <c r="F190" s="11">
        <v>0</v>
      </c>
      <c r="G190" s="11">
        <v>0</v>
      </c>
      <c r="H190" s="11">
        <f t="shared" si="20"/>
        <v>1149</v>
      </c>
    </row>
    <row r="191" spans="1:8" ht="24">
      <c r="A191" s="11">
        <v>7</v>
      </c>
      <c r="B191" s="4" t="s">
        <v>20</v>
      </c>
      <c r="C191" s="11">
        <f>'Jully '!H190</f>
        <v>787</v>
      </c>
      <c r="D191" s="11">
        <v>0</v>
      </c>
      <c r="E191" s="11">
        <f t="shared" si="19"/>
        <v>787</v>
      </c>
      <c r="F191" s="11">
        <v>0</v>
      </c>
      <c r="G191" s="11">
        <v>0</v>
      </c>
      <c r="H191" s="11">
        <f t="shared" si="20"/>
        <v>787</v>
      </c>
    </row>
    <row r="192" spans="1:8" ht="24">
      <c r="A192" s="11">
        <v>8</v>
      </c>
      <c r="B192" s="4" t="s">
        <v>21</v>
      </c>
      <c r="C192" s="11">
        <f>'Jully '!H191</f>
        <v>84</v>
      </c>
      <c r="D192" s="11">
        <v>0</v>
      </c>
      <c r="E192" s="11">
        <f t="shared" si="19"/>
        <v>84</v>
      </c>
      <c r="F192" s="11">
        <v>0</v>
      </c>
      <c r="G192" s="11">
        <v>0</v>
      </c>
      <c r="H192" s="11">
        <f t="shared" si="20"/>
        <v>84</v>
      </c>
    </row>
    <row r="193" spans="1:8" ht="24">
      <c r="A193" s="11">
        <v>9</v>
      </c>
      <c r="B193" s="4" t="s">
        <v>22</v>
      </c>
      <c r="C193" s="11">
        <f>'Jully '!H192</f>
        <v>252</v>
      </c>
      <c r="D193" s="11">
        <v>0</v>
      </c>
      <c r="E193" s="11">
        <f t="shared" si="19"/>
        <v>252</v>
      </c>
      <c r="F193" s="11">
        <v>0</v>
      </c>
      <c r="G193" s="11">
        <v>0</v>
      </c>
      <c r="H193" s="11">
        <f t="shared" si="20"/>
        <v>252</v>
      </c>
    </row>
    <row r="194" spans="1:8" ht="24">
      <c r="A194" s="11">
        <v>10</v>
      </c>
      <c r="B194" s="4" t="s">
        <v>70</v>
      </c>
      <c r="C194" s="11">
        <f>'Jully '!H193</f>
        <v>887</v>
      </c>
      <c r="D194" s="11">
        <v>0</v>
      </c>
      <c r="E194" s="11">
        <f t="shared" si="19"/>
        <v>887</v>
      </c>
      <c r="F194" s="11">
        <v>0</v>
      </c>
      <c r="G194" s="11">
        <v>0</v>
      </c>
      <c r="H194" s="11">
        <f t="shared" si="20"/>
        <v>887</v>
      </c>
    </row>
    <row r="195" spans="1:8" ht="24">
      <c r="A195" s="11">
        <v>11</v>
      </c>
      <c r="B195" s="4" t="s">
        <v>24</v>
      </c>
      <c r="C195" s="11">
        <f>'Jully '!H194</f>
        <v>264</v>
      </c>
      <c r="D195" s="11">
        <v>0</v>
      </c>
      <c r="E195" s="11">
        <f t="shared" si="19"/>
        <v>264</v>
      </c>
      <c r="F195" s="11">
        <v>0</v>
      </c>
      <c r="G195" s="11">
        <v>0</v>
      </c>
      <c r="H195" s="11">
        <f t="shared" si="20"/>
        <v>264</v>
      </c>
    </row>
    <row r="196" spans="1:8" ht="24">
      <c r="A196" s="11">
        <v>12</v>
      </c>
      <c r="B196" s="4" t="s">
        <v>25</v>
      </c>
      <c r="C196" s="11">
        <f>'Jully '!H195</f>
        <v>417</v>
      </c>
      <c r="D196" s="11">
        <v>0</v>
      </c>
      <c r="E196" s="11">
        <f t="shared" si="19"/>
        <v>417</v>
      </c>
      <c r="F196" s="11">
        <v>0</v>
      </c>
      <c r="G196" s="11">
        <v>0</v>
      </c>
      <c r="H196" s="11">
        <f t="shared" si="20"/>
        <v>417</v>
      </c>
    </row>
    <row r="197" spans="1:8" ht="24">
      <c r="A197" s="11"/>
      <c r="B197" s="4" t="s">
        <v>13</v>
      </c>
      <c r="C197" s="11">
        <f>'Jully '!H196</f>
        <v>7892</v>
      </c>
      <c r="D197" s="10">
        <f>SUM(D185:D196)</f>
        <v>0</v>
      </c>
      <c r="E197" s="11">
        <f t="shared" si="19"/>
        <v>7892</v>
      </c>
      <c r="F197" s="10">
        <f>SUM(F185:F196)</f>
        <v>0</v>
      </c>
      <c r="G197" s="10">
        <f>SUM(G185:G196)</f>
        <v>0</v>
      </c>
      <c r="H197" s="10">
        <f>SUM(H185:H196)</f>
        <v>7892</v>
      </c>
    </row>
    <row r="198" spans="1:8" ht="24">
      <c r="A198" s="2"/>
    </row>
    <row r="199" spans="1:8" ht="24">
      <c r="A199" s="2"/>
      <c r="G199" s="1" t="s">
        <v>31</v>
      </c>
      <c r="H199" s="1"/>
    </row>
    <row r="200" spans="1:8" ht="24">
      <c r="A200" s="2"/>
      <c r="G200" s="1" t="s">
        <v>32</v>
      </c>
      <c r="H200" s="1"/>
    </row>
    <row r="208" spans="1:8" ht="24">
      <c r="A208" s="2"/>
    </row>
    <row r="209" spans="1:8" ht="20.25" thickBot="1">
      <c r="H209" s="16" t="str">
        <f>H157</f>
        <v>†ÖòÖÂ™ü 2016</v>
      </c>
    </row>
    <row r="210" spans="1:8">
      <c r="A210" s="133" t="s">
        <v>0</v>
      </c>
      <c r="B210" s="133" t="s">
        <v>27</v>
      </c>
      <c r="C210" s="133" t="str">
        <f t="shared" ref="C210" si="21">C158</f>
        <v>´ÖÖÖß»Ö ´Ö×Æü­µÖÖŸÖß»Ö (•Öæ»Öî ) ¯ÖÏ»ÖÓ×²ÖŸÖ ¯Ö×¸ü“”êû¤ü</v>
      </c>
      <c r="D210" s="133" t="str">
        <f>D158</f>
        <v>­Ö¾Öß­Ö †Ö»Öê»Öê ¯Ö×¸ü“”êû¤ü</v>
      </c>
      <c r="E210" s="133" t="str">
        <f>E158</f>
        <v>‹ãúÖ ¯ÖÏ»ÖÓ×²ÖŸÖ ¯Ö×¸ü“”êû¤ü</v>
      </c>
      <c r="F210" s="133" t="str">
        <f>F158</f>
        <v>†­Öã¯ÖÖ»Ö­Ö ÃÖÖ¤ü¸ü êú»Öê»Öê ¯Ö×¸ü“”êû¤ü (†ÖòÖÂ™ü )</v>
      </c>
      <c r="G210" s="133" t="str">
        <f>G158</f>
        <v>†ÖòÖÂ ™ü ü´Ö×Æü­µÖÖŸÖ ×­ÖúÖ»Öß úÖœü»Öê»Öê ¯Ö×¸ü“”êû¤ü</v>
      </c>
      <c r="H210" s="133" t="str">
        <f t="shared" ref="H210" si="22">H158</f>
        <v>´ÖÖÆêü †ÖòÖÂ™üü 2016 †Öê¸ü ¯ÖÏ»ÖÓ×²ÖŸÖ ¯Ö×¸ü“”êû¤ü</v>
      </c>
    </row>
    <row r="211" spans="1:8" ht="114" customHeight="1" thickBot="1">
      <c r="A211" s="134"/>
      <c r="B211" s="134"/>
      <c r="C211" s="134"/>
      <c r="D211" s="134"/>
      <c r="E211" s="134"/>
      <c r="F211" s="134"/>
      <c r="G211" s="134"/>
      <c r="H211" s="134"/>
    </row>
    <row r="212" spans="1:8" ht="73.5" customHeight="1" thickBot="1">
      <c r="A212" s="65">
        <v>1</v>
      </c>
      <c r="B212" s="62" t="s">
        <v>28</v>
      </c>
      <c r="C212" s="7">
        <f>'Jully '!H212</f>
        <v>10257</v>
      </c>
      <c r="D212" s="7">
        <f>D197+D171</f>
        <v>0</v>
      </c>
      <c r="E212" s="7">
        <f>E197+E171</f>
        <v>10257</v>
      </c>
      <c r="F212" s="7">
        <f>F197+F171</f>
        <v>21</v>
      </c>
      <c r="G212" s="7">
        <f>G197+G171</f>
        <v>0</v>
      </c>
      <c r="H212" s="7">
        <f>H197+H171</f>
        <v>10257</v>
      </c>
    </row>
  </sheetData>
  <mergeCells count="23">
    <mergeCell ref="F210:F211"/>
    <mergeCell ref="G210:G211"/>
    <mergeCell ref="H210:H211"/>
    <mergeCell ref="F124:F125"/>
    <mergeCell ref="G124:G125"/>
    <mergeCell ref="H124:H125"/>
    <mergeCell ref="A157:G157"/>
    <mergeCell ref="A182:G182"/>
    <mergeCell ref="A210:A211"/>
    <mergeCell ref="B210:B211"/>
    <mergeCell ref="C210:C211"/>
    <mergeCell ref="D210:D211"/>
    <mergeCell ref="E210:E211"/>
    <mergeCell ref="A124:A125"/>
    <mergeCell ref="B124:B125"/>
    <mergeCell ref="C124:C125"/>
    <mergeCell ref="D124:D125"/>
    <mergeCell ref="E124:E125"/>
    <mergeCell ref="A1:G1"/>
    <mergeCell ref="A21:G21"/>
    <mergeCell ref="B45:G45"/>
    <mergeCell ref="A75:G75"/>
    <mergeCell ref="A99:G99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160" zoomScaleSheetLayoutView="100" workbookViewId="0">
      <selection activeCell="F166" sqref="F166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144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145</v>
      </c>
      <c r="D2" s="63" t="s">
        <v>63</v>
      </c>
      <c r="E2" s="63" t="s">
        <v>38</v>
      </c>
      <c r="F2" s="63" t="s">
        <v>146</v>
      </c>
      <c r="G2" s="63" t="s">
        <v>147</v>
      </c>
      <c r="H2" s="63" t="s">
        <v>148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Aug!H4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Aug!H5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Aug!H6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Aug!H7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Aug!H8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Aug!H9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Aug!H10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Aug!H11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Aug!H12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Aug!H13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Aug!H14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Aug!H15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Aug!H16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ÃÖ¯™ëü²Ö¸üü 2016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(†ÖòÖÂ™ü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(ÃÖ¯™ëü²Ö¸ü üü)</v>
      </c>
      <c r="G22" s="63" t="str">
        <f>G2</f>
        <v xml:space="preserve"> ÃÖ¯™êü²Ö¸ü ü´Ö×Æü­µÖÖŸÖ ×­ÖúÖ»Öß úÖœü»Öê»Öê ¯Ö×¸ü“”êû¤ü</v>
      </c>
      <c r="H22" s="63" t="str">
        <f>H2</f>
        <v>´ÖÖÆêü ÃÖ¯™ëü²Ö¸ü 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5</v>
      </c>
      <c r="E23" s="11">
        <v>6</v>
      </c>
      <c r="F23" s="11">
        <v>6</v>
      </c>
      <c r="G23" s="11">
        <f>G3</f>
        <v>7</v>
      </c>
      <c r="H23" s="11">
        <f t="shared" ref="H23" si="4">H3</f>
        <v>8</v>
      </c>
      <c r="I23" s="22"/>
    </row>
    <row r="24" spans="1:9" ht="27" customHeight="1">
      <c r="A24" s="11">
        <v>1</v>
      </c>
      <c r="B24" s="4" t="s">
        <v>2</v>
      </c>
      <c r="C24" s="11">
        <f>Aug!H24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Aug!H25</f>
        <v>73</v>
      </c>
      <c r="D25" s="11">
        <v>0</v>
      </c>
      <c r="E25" s="11">
        <f t="shared" ref="E25:E35" si="5">SUM(C25:D25)</f>
        <v>73</v>
      </c>
      <c r="F25" s="11">
        <v>0</v>
      </c>
      <c r="G25" s="11">
        <v>0</v>
      </c>
      <c r="H25" s="11">
        <f t="shared" ref="H25:H34" si="6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Aug!H26</f>
        <v>56</v>
      </c>
      <c r="D26" s="11">
        <v>0</v>
      </c>
      <c r="E26" s="11">
        <f t="shared" si="5"/>
        <v>56</v>
      </c>
      <c r="F26" s="11">
        <v>0</v>
      </c>
      <c r="G26" s="11">
        <v>0</v>
      </c>
      <c r="H26" s="11">
        <f t="shared" si="6"/>
        <v>56</v>
      </c>
      <c r="I26" s="22"/>
    </row>
    <row r="27" spans="1:9" ht="27" customHeight="1">
      <c r="A27" s="11">
        <v>4</v>
      </c>
      <c r="B27" s="4" t="s">
        <v>5</v>
      </c>
      <c r="C27" s="11">
        <f>Aug!H27</f>
        <v>90</v>
      </c>
      <c r="D27" s="11">
        <v>0</v>
      </c>
      <c r="E27" s="11">
        <f t="shared" si="5"/>
        <v>90</v>
      </c>
      <c r="F27" s="11">
        <v>0</v>
      </c>
      <c r="G27" s="11">
        <v>0</v>
      </c>
      <c r="H27" s="11">
        <f t="shared" si="6"/>
        <v>90</v>
      </c>
      <c r="I27" s="22"/>
    </row>
    <row r="28" spans="1:9" ht="27" customHeight="1">
      <c r="A28" s="11">
        <v>5</v>
      </c>
      <c r="B28" s="4" t="s">
        <v>6</v>
      </c>
      <c r="C28" s="11">
        <f>Aug!H28</f>
        <v>81</v>
      </c>
      <c r="D28" s="11">
        <v>0</v>
      </c>
      <c r="E28" s="11">
        <f t="shared" si="5"/>
        <v>81</v>
      </c>
      <c r="F28" s="11">
        <v>0</v>
      </c>
      <c r="G28" s="11">
        <v>0</v>
      </c>
      <c r="H28" s="11">
        <f t="shared" si="6"/>
        <v>81</v>
      </c>
      <c r="I28" s="22"/>
    </row>
    <row r="29" spans="1:9" ht="27" customHeight="1">
      <c r="A29" s="11">
        <v>6</v>
      </c>
      <c r="B29" s="4" t="s">
        <v>7</v>
      </c>
      <c r="C29" s="11">
        <f>Aug!H29</f>
        <v>112</v>
      </c>
      <c r="D29" s="11">
        <v>0</v>
      </c>
      <c r="E29" s="11">
        <f t="shared" si="5"/>
        <v>112</v>
      </c>
      <c r="F29" s="11">
        <v>0</v>
      </c>
      <c r="G29" s="11">
        <v>0</v>
      </c>
      <c r="H29" s="11">
        <f t="shared" si="6"/>
        <v>112</v>
      </c>
      <c r="I29" s="22"/>
    </row>
    <row r="30" spans="1:9" ht="27" customHeight="1">
      <c r="A30" s="11">
        <v>7</v>
      </c>
      <c r="B30" s="4" t="s">
        <v>8</v>
      </c>
      <c r="C30" s="11">
        <f>Aug!H30</f>
        <v>68</v>
      </c>
      <c r="D30" s="11">
        <v>0</v>
      </c>
      <c r="E30" s="11">
        <f t="shared" si="5"/>
        <v>68</v>
      </c>
      <c r="F30" s="11">
        <v>0</v>
      </c>
      <c r="G30" s="11">
        <v>0</v>
      </c>
      <c r="H30" s="11">
        <f t="shared" si="6"/>
        <v>68</v>
      </c>
      <c r="I30" s="22"/>
    </row>
    <row r="31" spans="1:9" ht="27" customHeight="1">
      <c r="A31" s="11">
        <v>8</v>
      </c>
      <c r="B31" s="4" t="s">
        <v>9</v>
      </c>
      <c r="C31" s="11">
        <f>Aug!H31</f>
        <v>24</v>
      </c>
      <c r="D31" s="11">
        <v>0</v>
      </c>
      <c r="E31" s="11">
        <f t="shared" si="5"/>
        <v>24</v>
      </c>
      <c r="F31" s="11">
        <v>0</v>
      </c>
      <c r="G31" s="11">
        <v>0</v>
      </c>
      <c r="H31" s="11">
        <f t="shared" si="6"/>
        <v>24</v>
      </c>
      <c r="I31" s="22"/>
    </row>
    <row r="32" spans="1:9" ht="27" customHeight="1">
      <c r="A32" s="11">
        <v>9</v>
      </c>
      <c r="B32" s="4" t="s">
        <v>10</v>
      </c>
      <c r="C32" s="11">
        <f>Aug!H32</f>
        <v>26</v>
      </c>
      <c r="D32" s="11">
        <v>0</v>
      </c>
      <c r="E32" s="11">
        <f t="shared" si="5"/>
        <v>26</v>
      </c>
      <c r="F32" s="11">
        <v>0</v>
      </c>
      <c r="G32" s="11">
        <v>0</v>
      </c>
      <c r="H32" s="11">
        <f t="shared" si="6"/>
        <v>26</v>
      </c>
      <c r="I32" s="22"/>
    </row>
    <row r="33" spans="1:9" ht="27" customHeight="1">
      <c r="A33" s="11">
        <v>10</v>
      </c>
      <c r="B33" s="4" t="s">
        <v>11</v>
      </c>
      <c r="C33" s="11">
        <f>Aug!H33</f>
        <v>18</v>
      </c>
      <c r="D33" s="11">
        <v>0</v>
      </c>
      <c r="E33" s="11">
        <f t="shared" si="5"/>
        <v>18</v>
      </c>
      <c r="F33" s="11">
        <v>0</v>
      </c>
      <c r="G33" s="11">
        <v>0</v>
      </c>
      <c r="H33" s="11">
        <f t="shared" si="6"/>
        <v>18</v>
      </c>
      <c r="I33" s="22"/>
    </row>
    <row r="34" spans="1:9" ht="27" customHeight="1">
      <c r="A34" s="11">
        <v>11</v>
      </c>
      <c r="B34" s="4" t="s">
        <v>12</v>
      </c>
      <c r="C34" s="11">
        <f>Aug!H34</f>
        <v>21</v>
      </c>
      <c r="D34" s="11">
        <v>0</v>
      </c>
      <c r="E34" s="11">
        <f t="shared" si="5"/>
        <v>21</v>
      </c>
      <c r="F34" s="11">
        <v>0</v>
      </c>
      <c r="G34" s="11">
        <v>0</v>
      </c>
      <c r="H34" s="11">
        <f t="shared" si="6"/>
        <v>21</v>
      </c>
      <c r="I34" s="22"/>
    </row>
    <row r="35" spans="1:9" ht="27" customHeight="1">
      <c r="A35" s="4"/>
      <c r="B35" s="4" t="s">
        <v>13</v>
      </c>
      <c r="C35" s="11">
        <f>Aug!H35</f>
        <v>647</v>
      </c>
      <c r="D35" s="11">
        <v>0</v>
      </c>
      <c r="E35" s="11">
        <f t="shared" si="5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ÃÖ¯™ëü²Ö¸üü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(†ÖòÖÂ™ü 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(ÃÖ¯™ëü²Ö¸ü üü)</v>
      </c>
      <c r="G46" s="11" t="str">
        <f>G2</f>
        <v xml:space="preserve"> ÃÖ¯™êü²Ö¸ü ü´Ö×Æü­µÖÖŸÖ ×­ÖúÖ»Öß úÖœü»Öê»Öê ¯Ö×¸ü“”êû¤ü</v>
      </c>
      <c r="H46" s="11" t="str">
        <f>H2</f>
        <v>´ÖÖÆêü ÃÖ¯™ëü²Ö¸ü 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Aug!H48</f>
        <v>1816</v>
      </c>
      <c r="D48">
        <f t="shared" ref="D48:H48" si="7">SUM(D16+D35)</f>
        <v>0</v>
      </c>
      <c r="E48">
        <f t="shared" si="7"/>
        <v>1816</v>
      </c>
      <c r="F48">
        <f t="shared" si="7"/>
        <v>0</v>
      </c>
      <c r="G48">
        <f t="shared" si="7"/>
        <v>0</v>
      </c>
      <c r="H48">
        <f t="shared" si="7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ÃÖ¯™ëü²Ö¸üü 2016</v>
      </c>
    </row>
    <row r="76" spans="1:8" ht="105">
      <c r="A76" s="63" t="str">
        <f ca="1">'Sept '!A76</f>
        <v>†.Îú.</v>
      </c>
      <c r="B76" s="63" t="s">
        <v>69</v>
      </c>
      <c r="C76" s="63" t="str">
        <f>C2</f>
        <v>´ÖÖÖß»Ö ´Ö×Æü­µÖÖŸÖß»Ö (†ÖòÖÂ™ü 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(ÃÖ¯™ëü²Ö¸ü üü)</v>
      </c>
      <c r="G76" s="63" t="str">
        <f>G2</f>
        <v xml:space="preserve"> ÃÖ¯™êü²Ö¸ü ü´Ö×Æü­µÖÖŸÖ ×­ÖúÖ»Öß úÖœü»Öê»Öê ¯Ö×¸ü“”êû¤ü</v>
      </c>
      <c r="H76" s="63" t="str">
        <f>H2</f>
        <v>´ÖÖÆêü ÃÖ¯™ëü²Ö¸ü ü 2016 †Öê¸ü ¯ÖÏ»ÖÓ×²ÖŸÖ ¯Ö×¸ü“”êû¤ü</v>
      </c>
    </row>
    <row r="77" spans="1:8" ht="24">
      <c r="A77" s="11">
        <f ca="1">'Sept '!A77</f>
        <v>1</v>
      </c>
      <c r="B77" s="11">
        <f ca="1">'Sept '!B77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Aug!H78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Aug!H79</f>
        <v>15</v>
      </c>
      <c r="D79" s="11">
        <v>0</v>
      </c>
      <c r="E79" s="11">
        <f t="shared" ref="E79:E87" si="8">SUM(C79:D79)</f>
        <v>15</v>
      </c>
      <c r="F79" s="11">
        <v>0</v>
      </c>
      <c r="G79" s="11">
        <v>0</v>
      </c>
      <c r="H79" s="11">
        <f t="shared" ref="H79:H88" si="9">SUM(E79-G79)</f>
        <v>15</v>
      </c>
    </row>
    <row r="80" spans="1:8" ht="24">
      <c r="A80" s="11">
        <v>3</v>
      </c>
      <c r="B80" s="4" t="s">
        <v>4</v>
      </c>
      <c r="C80" s="11">
        <f>Aug!H80</f>
        <v>21</v>
      </c>
      <c r="D80" s="11">
        <v>0</v>
      </c>
      <c r="E80" s="11">
        <f t="shared" si="8"/>
        <v>21</v>
      </c>
      <c r="F80" s="11">
        <v>0</v>
      </c>
      <c r="G80" s="11">
        <v>0</v>
      </c>
      <c r="H80" s="11">
        <f t="shared" si="9"/>
        <v>21</v>
      </c>
    </row>
    <row r="81" spans="1:8" ht="24">
      <c r="A81" s="11">
        <v>4</v>
      </c>
      <c r="B81" s="4" t="s">
        <v>5</v>
      </c>
      <c r="C81" s="11">
        <f>Aug!H81</f>
        <v>29</v>
      </c>
      <c r="D81" s="11">
        <v>0</v>
      </c>
      <c r="E81" s="11">
        <f t="shared" si="8"/>
        <v>29</v>
      </c>
      <c r="F81" s="11">
        <v>0</v>
      </c>
      <c r="G81" s="11">
        <v>0</v>
      </c>
      <c r="H81" s="11">
        <f t="shared" si="9"/>
        <v>29</v>
      </c>
    </row>
    <row r="82" spans="1:8" ht="24">
      <c r="A82" s="11">
        <v>5</v>
      </c>
      <c r="B82" s="4" t="s">
        <v>6</v>
      </c>
      <c r="C82" s="11">
        <f>Aug!H82</f>
        <v>12</v>
      </c>
      <c r="D82" s="11">
        <v>0</v>
      </c>
      <c r="E82" s="11">
        <f t="shared" si="8"/>
        <v>12</v>
      </c>
      <c r="F82" s="11">
        <v>0</v>
      </c>
      <c r="G82" s="11">
        <v>0</v>
      </c>
      <c r="H82" s="11">
        <f t="shared" si="9"/>
        <v>12</v>
      </c>
    </row>
    <row r="83" spans="1:8" ht="24">
      <c r="A83" s="11">
        <v>6</v>
      </c>
      <c r="B83" s="4" t="s">
        <v>7</v>
      </c>
      <c r="C83" s="11">
        <f>Aug!H83</f>
        <v>15</v>
      </c>
      <c r="D83" s="11">
        <v>0</v>
      </c>
      <c r="E83" s="11">
        <f t="shared" si="8"/>
        <v>15</v>
      </c>
      <c r="F83" s="11">
        <v>0</v>
      </c>
      <c r="G83" s="11">
        <v>0</v>
      </c>
      <c r="H83" s="11">
        <f t="shared" si="9"/>
        <v>15</v>
      </c>
    </row>
    <row r="84" spans="1:8" ht="24">
      <c r="A84" s="11">
        <v>7</v>
      </c>
      <c r="B84" s="4" t="s">
        <v>8</v>
      </c>
      <c r="C84" s="11">
        <f>Aug!H84</f>
        <v>30</v>
      </c>
      <c r="D84" s="11">
        <v>0</v>
      </c>
      <c r="E84" s="11">
        <f t="shared" si="8"/>
        <v>30</v>
      </c>
      <c r="F84" s="11">
        <v>0</v>
      </c>
      <c r="G84" s="11">
        <v>0</v>
      </c>
      <c r="H84" s="11">
        <f t="shared" si="9"/>
        <v>30</v>
      </c>
    </row>
    <row r="85" spans="1:8" ht="24">
      <c r="A85" s="11">
        <v>8</v>
      </c>
      <c r="B85" s="4" t="s">
        <v>9</v>
      </c>
      <c r="C85" s="11">
        <f>Aug!H85</f>
        <v>15</v>
      </c>
      <c r="D85" s="11">
        <v>0</v>
      </c>
      <c r="E85" s="11">
        <f t="shared" si="8"/>
        <v>15</v>
      </c>
      <c r="F85" s="11">
        <v>0</v>
      </c>
      <c r="G85" s="11">
        <v>0</v>
      </c>
      <c r="H85" s="11">
        <f t="shared" si="9"/>
        <v>15</v>
      </c>
    </row>
    <row r="86" spans="1:8" ht="24">
      <c r="A86" s="11">
        <v>9</v>
      </c>
      <c r="B86" s="4" t="s">
        <v>10</v>
      </c>
      <c r="C86" s="11">
        <f>Aug!H86</f>
        <v>11</v>
      </c>
      <c r="D86" s="11">
        <v>0</v>
      </c>
      <c r="E86" s="11">
        <f t="shared" si="8"/>
        <v>11</v>
      </c>
      <c r="F86" s="11">
        <v>0</v>
      </c>
      <c r="G86" s="11">
        <v>0</v>
      </c>
      <c r="H86" s="11">
        <f t="shared" si="9"/>
        <v>11</v>
      </c>
    </row>
    <row r="87" spans="1:8" ht="24">
      <c r="A87" s="11">
        <v>10</v>
      </c>
      <c r="B87" s="4" t="s">
        <v>11</v>
      </c>
      <c r="C87" s="11">
        <f>Aug!H87</f>
        <v>9</v>
      </c>
      <c r="D87" s="11">
        <v>0</v>
      </c>
      <c r="E87" s="11">
        <f t="shared" si="8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Aug!H88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9"/>
        <v>21</v>
      </c>
    </row>
    <row r="89" spans="1:8" ht="24">
      <c r="A89" s="4"/>
      <c r="B89" s="4" t="s">
        <v>13</v>
      </c>
      <c r="C89" s="11">
        <f>Aug!H89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ÃÖ¯™ëü²Ö¸üü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10">C76</f>
        <v>´ÖÖÖß»Ö ´Ö×Æü­µÖÖŸÖß»Ö (†ÖòÖÂ™ü ) ¯ÖÏ»ÖÓ×²ÖŸÖ ¯Ö×¸ü“”êû¤ü</v>
      </c>
      <c r="D99" s="11" t="str">
        <f>D76</f>
        <v>­Ö¾Öß­Ö †Ö»Öê»Öê ¯Ö×¸ü“”êû¤ü</v>
      </c>
      <c r="E99" s="11" t="str">
        <f t="shared" si="10"/>
        <v>‹ãúÖ ¯ÖÏ»ÖÓ×²ÖŸÖ ¯Ö×¸ü“”êû¤ü</v>
      </c>
      <c r="F99" s="11" t="str">
        <f t="shared" si="10"/>
        <v>†­Öã¯ÖÖ»Ö­Ö ÃÖÖ¤ü¸ü êú»Öê»Öê ¯Ö×¸ü“”êû¤ü (ÃÖ¯™ëü²Ö¸ü üü)</v>
      </c>
      <c r="G99" s="11" t="str">
        <f t="shared" si="10"/>
        <v xml:space="preserve"> ÃÖ¯™êü²Ö¸ü ü´Ö×Æü­µÖÖŸÖ ×­ÖúÖ»Öß úÖœü»Öê»Öê ¯Ö×¸ü“”êû¤ü</v>
      </c>
      <c r="H99" s="11" t="str">
        <f>H76</f>
        <v>´ÖÖÆêü ÃÖ¯™ëü²Ö¸ü ü 2016 †Öê¸ü ¯ÖÏ»ÖÓ×²ÖŸÖ ¯Ö×¸ü“”êû¤ü</v>
      </c>
    </row>
    <row r="100" spans="1:8" ht="24">
      <c r="A100" s="11">
        <f ca="1">A77</f>
        <v>1</v>
      </c>
      <c r="B100" s="11">
        <f t="shared" ref="B100" ca="1" si="11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Aug!H102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Aug!H103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2">SUM(E102-G102)</f>
        <v>16</v>
      </c>
    </row>
    <row r="103" spans="1:8" ht="24">
      <c r="A103" s="11">
        <v>3</v>
      </c>
      <c r="B103" s="4" t="s">
        <v>16</v>
      </c>
      <c r="C103" s="11">
        <f>Aug!H104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2"/>
        <v>12</v>
      </c>
    </row>
    <row r="104" spans="1:8" ht="24">
      <c r="A104" s="11">
        <v>4</v>
      </c>
      <c r="B104" s="4" t="s">
        <v>17</v>
      </c>
      <c r="C104" s="11">
        <f>Aug!H105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2"/>
        <v>18</v>
      </c>
    </row>
    <row r="105" spans="1:8" ht="24">
      <c r="A105" s="11">
        <v>5</v>
      </c>
      <c r="B105" s="4" t="s">
        <v>18</v>
      </c>
      <c r="C105" s="11">
        <f>Aug!H106</f>
        <v>9</v>
      </c>
      <c r="D105" s="11">
        <v>0</v>
      </c>
      <c r="E105" s="11">
        <f t="shared" ref="E105:E113" si="13">SUM(C105:D105)</f>
        <v>9</v>
      </c>
      <c r="F105" s="11">
        <v>0</v>
      </c>
      <c r="G105" s="11">
        <v>0</v>
      </c>
      <c r="H105" s="11">
        <f t="shared" si="12"/>
        <v>9</v>
      </c>
    </row>
    <row r="106" spans="1:8" ht="24">
      <c r="A106" s="11">
        <v>6</v>
      </c>
      <c r="B106" s="4" t="s">
        <v>19</v>
      </c>
      <c r="C106" s="11">
        <f>Aug!H107</f>
        <v>24</v>
      </c>
      <c r="D106" s="11">
        <v>0</v>
      </c>
      <c r="E106" s="11">
        <f t="shared" si="13"/>
        <v>24</v>
      </c>
      <c r="F106" s="11">
        <v>0</v>
      </c>
      <c r="G106" s="11">
        <v>0</v>
      </c>
      <c r="H106" s="11">
        <f t="shared" si="12"/>
        <v>24</v>
      </c>
    </row>
    <row r="107" spans="1:8" ht="24">
      <c r="A107" s="11">
        <v>7</v>
      </c>
      <c r="B107" s="4" t="s">
        <v>20</v>
      </c>
      <c r="C107" s="11">
        <f>Aug!H108</f>
        <v>24</v>
      </c>
      <c r="D107" s="11">
        <v>0</v>
      </c>
      <c r="E107" s="11">
        <f t="shared" si="13"/>
        <v>24</v>
      </c>
      <c r="F107" s="11">
        <v>0</v>
      </c>
      <c r="G107" s="11">
        <v>0</v>
      </c>
      <c r="H107" s="11">
        <f t="shared" si="12"/>
        <v>24</v>
      </c>
    </row>
    <row r="108" spans="1:8" ht="24">
      <c r="A108" s="11">
        <v>8</v>
      </c>
      <c r="B108" s="4" t="s">
        <v>33</v>
      </c>
      <c r="C108" s="11">
        <f>Aug!H109</f>
        <v>9</v>
      </c>
      <c r="D108" s="11">
        <v>0</v>
      </c>
      <c r="E108" s="11">
        <f t="shared" si="13"/>
        <v>9</v>
      </c>
      <c r="F108" s="11">
        <v>0</v>
      </c>
      <c r="G108" s="11">
        <v>0</v>
      </c>
      <c r="H108" s="11">
        <f t="shared" si="12"/>
        <v>9</v>
      </c>
    </row>
    <row r="109" spans="1:8" ht="24">
      <c r="A109" s="11">
        <v>9</v>
      </c>
      <c r="B109" s="4" t="s">
        <v>34</v>
      </c>
      <c r="C109" s="11">
        <f>Aug!H110</f>
        <v>4</v>
      </c>
      <c r="D109" s="11">
        <v>0</v>
      </c>
      <c r="E109" s="11">
        <f t="shared" si="13"/>
        <v>4</v>
      </c>
      <c r="F109" s="11">
        <v>0</v>
      </c>
      <c r="G109" s="11">
        <v>0</v>
      </c>
      <c r="H109" s="11">
        <f t="shared" si="12"/>
        <v>4</v>
      </c>
    </row>
    <row r="110" spans="1:8" ht="24">
      <c r="A110" s="11">
        <v>10</v>
      </c>
      <c r="B110" s="4" t="s">
        <v>71</v>
      </c>
      <c r="C110" s="11">
        <f>Aug!H111</f>
        <v>27</v>
      </c>
      <c r="D110" s="11">
        <v>0</v>
      </c>
      <c r="E110" s="11">
        <f t="shared" si="13"/>
        <v>27</v>
      </c>
      <c r="F110" s="11">
        <v>0</v>
      </c>
      <c r="G110" s="11">
        <v>0</v>
      </c>
      <c r="H110" s="11">
        <f t="shared" si="12"/>
        <v>27</v>
      </c>
    </row>
    <row r="111" spans="1:8" ht="24">
      <c r="A111" s="11">
        <v>11</v>
      </c>
      <c r="B111" s="4" t="s">
        <v>35</v>
      </c>
      <c r="C111" s="11">
        <f>Aug!H112</f>
        <v>45</v>
      </c>
      <c r="D111" s="11">
        <v>0</v>
      </c>
      <c r="E111" s="11">
        <f t="shared" si="13"/>
        <v>45</v>
      </c>
      <c r="F111" s="11">
        <v>0</v>
      </c>
      <c r="G111" s="11">
        <v>0</v>
      </c>
      <c r="H111" s="11">
        <f t="shared" si="12"/>
        <v>45</v>
      </c>
    </row>
    <row r="112" spans="1:8" ht="24">
      <c r="A112" s="11">
        <v>12</v>
      </c>
      <c r="B112" s="4" t="s">
        <v>36</v>
      </c>
      <c r="C112" s="11">
        <f>Aug!H113</f>
        <v>38</v>
      </c>
      <c r="D112" s="11">
        <v>0</v>
      </c>
      <c r="E112" s="11">
        <f t="shared" si="13"/>
        <v>38</v>
      </c>
      <c r="F112" s="11">
        <v>0</v>
      </c>
      <c r="G112" s="11">
        <v>0</v>
      </c>
      <c r="H112" s="11">
        <f t="shared" si="12"/>
        <v>38</v>
      </c>
    </row>
    <row r="113" spans="1:8" ht="24">
      <c r="A113" s="11"/>
      <c r="B113" s="4" t="s">
        <v>13</v>
      </c>
      <c r="C113" s="11">
        <f>Aug!H114</f>
        <v>236</v>
      </c>
      <c r="D113" s="11">
        <f>SUM(D101:D112)</f>
        <v>0</v>
      </c>
      <c r="E113" s="11">
        <f t="shared" si="13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ÃÖ¯™ëü²Ö¸üü 2016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(†ÖòÖÂ™ü 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(ÃÖ¯™ëü²Ö¸ü üü)</v>
      </c>
      <c r="G123" s="133" t="str">
        <f>G76</f>
        <v xml:space="preserve"> ÃÖ¯™êü²Ö¸ü ü´Ö×Æü­µÖÖŸÖ ×­ÖúÖ»Öß úÖœü»Öê»Öê ¯Ö×¸ü“”êû¤ü</v>
      </c>
      <c r="H123" s="133" t="str">
        <f>H76</f>
        <v>´ÖÖÆêü ÃÖ¯™ëü²Ö¸ü ü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 t="shared" ref="C125:H125" si="14">SUM(C89+C113)</f>
        <v>475</v>
      </c>
      <c r="D125" s="6">
        <f t="shared" si="14"/>
        <v>0</v>
      </c>
      <c r="E125" s="6">
        <f t="shared" si="14"/>
        <v>475</v>
      </c>
      <c r="F125" s="6">
        <f t="shared" si="14"/>
        <v>0</v>
      </c>
      <c r="G125" s="6">
        <f t="shared" si="14"/>
        <v>0</v>
      </c>
      <c r="H125" s="6">
        <f t="shared" si="14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ÃÖ¯™ëü²Ö¸üü 2016</v>
      </c>
    </row>
    <row r="157" spans="1:8" ht="105">
      <c r="A157" s="63" t="str">
        <f ca="1">'Sept '!A157</f>
        <v>†.Îú.</v>
      </c>
      <c r="B157" s="63" t="s">
        <v>69</v>
      </c>
      <c r="C157" s="63" t="str">
        <f>C2</f>
        <v>´ÖÖÖß»Ö ´Ö×Æü­µÖÖŸÖß»Ö (†ÖòÖÂ™ü 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(ÃÖ¯™ëü²Ö¸ü üü)</v>
      </c>
      <c r="G157" s="63" t="str">
        <f>G2</f>
        <v xml:space="preserve"> ÃÖ¯™êü²Ö¸ü ü´Ö×Æü­µÖÖŸÖ ×­ÖúÖ»Öß úÖœü»Öê»Öê ¯Ö×¸ü“”êû¤ü</v>
      </c>
      <c r="H157" s="63" t="str">
        <f>H2</f>
        <v>´ÖÖÆêü ÃÖ¯™ëü²Ö¸ü ü 2016 †Öê¸ü ¯ÖÏ»ÖÓ×²ÖŸÖ ¯Ö×¸ü“”êû¤ü</v>
      </c>
    </row>
    <row r="158" spans="1:8" ht="18.75">
      <c r="A158" s="33">
        <f ca="1">'Sept '!A158</f>
        <v>1</v>
      </c>
      <c r="B158" s="33">
        <f ca="1">'Sept '!B158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Aug!H160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Aug!H161</f>
        <v>235</v>
      </c>
      <c r="D160" s="11">
        <v>0</v>
      </c>
      <c r="E160" s="11">
        <f t="shared" ref="E160:E170" si="15">SUM(C160+D160)</f>
        <v>235</v>
      </c>
      <c r="F160" s="11">
        <v>0</v>
      </c>
      <c r="G160" s="11">
        <v>0</v>
      </c>
      <c r="H160" s="11">
        <f t="shared" ref="H160:H169" si="16">SUM(E160-G160)</f>
        <v>235</v>
      </c>
    </row>
    <row r="161" spans="1:8" ht="24">
      <c r="A161" s="11">
        <v>3</v>
      </c>
      <c r="B161" s="4" t="s">
        <v>4</v>
      </c>
      <c r="C161" s="11">
        <f>Aug!H162</f>
        <v>167</v>
      </c>
      <c r="D161" s="11">
        <v>0</v>
      </c>
      <c r="E161" s="11">
        <f t="shared" si="15"/>
        <v>167</v>
      </c>
      <c r="F161" s="11">
        <v>0</v>
      </c>
      <c r="G161" s="11">
        <v>0</v>
      </c>
      <c r="H161" s="11">
        <f t="shared" si="16"/>
        <v>167</v>
      </c>
    </row>
    <row r="162" spans="1:8" ht="24">
      <c r="A162" s="11">
        <v>4</v>
      </c>
      <c r="B162" s="4" t="s">
        <v>5</v>
      </c>
      <c r="C162" s="11">
        <f>Aug!H163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6"/>
        <v>93</v>
      </c>
    </row>
    <row r="163" spans="1:8" ht="24">
      <c r="A163" s="11">
        <v>5</v>
      </c>
      <c r="B163" s="4" t="s">
        <v>6</v>
      </c>
      <c r="C163" s="11">
        <f>Aug!H164</f>
        <v>124</v>
      </c>
      <c r="D163" s="11">
        <v>0</v>
      </c>
      <c r="E163" s="11">
        <f t="shared" si="15"/>
        <v>124</v>
      </c>
      <c r="F163" s="11">
        <v>20</v>
      </c>
      <c r="G163" s="11">
        <v>0</v>
      </c>
      <c r="H163" s="11">
        <f t="shared" si="16"/>
        <v>124</v>
      </c>
    </row>
    <row r="164" spans="1:8" ht="24">
      <c r="A164" s="11">
        <v>6</v>
      </c>
      <c r="B164" s="4" t="s">
        <v>7</v>
      </c>
      <c r="C164" s="11">
        <f>Aug!H165</f>
        <v>263</v>
      </c>
      <c r="D164" s="11">
        <v>0</v>
      </c>
      <c r="E164" s="11">
        <f t="shared" si="15"/>
        <v>263</v>
      </c>
      <c r="F164" s="11">
        <v>0</v>
      </c>
      <c r="G164" s="11">
        <v>0</v>
      </c>
      <c r="H164" s="11">
        <f t="shared" si="16"/>
        <v>263</v>
      </c>
    </row>
    <row r="165" spans="1:8" ht="24">
      <c r="A165" s="11">
        <v>7</v>
      </c>
      <c r="B165" s="4" t="s">
        <v>8</v>
      </c>
      <c r="C165" s="11">
        <f>Aug!H166</f>
        <v>317</v>
      </c>
      <c r="D165" s="11">
        <v>0</v>
      </c>
      <c r="E165" s="11">
        <f t="shared" si="15"/>
        <v>317</v>
      </c>
      <c r="F165" s="11">
        <v>0</v>
      </c>
      <c r="G165" s="11">
        <v>0</v>
      </c>
      <c r="H165" s="11">
        <f t="shared" si="16"/>
        <v>317</v>
      </c>
    </row>
    <row r="166" spans="1:8" ht="24">
      <c r="A166" s="11">
        <v>8</v>
      </c>
      <c r="B166" s="4" t="s">
        <v>9</v>
      </c>
      <c r="C166" s="11">
        <f>Aug!H167</f>
        <v>360</v>
      </c>
      <c r="D166" s="11">
        <v>0</v>
      </c>
      <c r="E166" s="11">
        <f t="shared" si="15"/>
        <v>360</v>
      </c>
      <c r="F166" s="11">
        <v>21</v>
      </c>
      <c r="G166" s="11">
        <v>0</v>
      </c>
      <c r="H166" s="11">
        <f t="shared" si="16"/>
        <v>360</v>
      </c>
    </row>
    <row r="167" spans="1:8" ht="24">
      <c r="A167" s="11">
        <v>9</v>
      </c>
      <c r="B167" s="4" t="s">
        <v>10</v>
      </c>
      <c r="C167" s="11">
        <f>Aug!H168</f>
        <v>172</v>
      </c>
      <c r="D167" s="11">
        <v>0</v>
      </c>
      <c r="E167" s="11">
        <f t="shared" si="15"/>
        <v>172</v>
      </c>
      <c r="F167" s="11">
        <v>0</v>
      </c>
      <c r="G167" s="11">
        <v>0</v>
      </c>
      <c r="H167" s="11">
        <f t="shared" si="16"/>
        <v>172</v>
      </c>
    </row>
    <row r="168" spans="1:8" ht="24">
      <c r="A168" s="11">
        <v>10</v>
      </c>
      <c r="B168" s="4" t="s">
        <v>11</v>
      </c>
      <c r="C168" s="11">
        <f>Aug!H169</f>
        <v>109</v>
      </c>
      <c r="D168" s="11">
        <v>0</v>
      </c>
      <c r="E168" s="11">
        <f t="shared" si="15"/>
        <v>109</v>
      </c>
      <c r="F168" s="11">
        <v>29</v>
      </c>
      <c r="G168" s="11">
        <v>0</v>
      </c>
      <c r="H168" s="11">
        <f t="shared" si="16"/>
        <v>109</v>
      </c>
    </row>
    <row r="169" spans="1:8" ht="24">
      <c r="A169" s="11">
        <v>11</v>
      </c>
      <c r="B169" s="4" t="s">
        <v>12</v>
      </c>
      <c r="C169" s="11">
        <f>Aug!H170</f>
        <v>193</v>
      </c>
      <c r="D169" s="11">
        <v>0</v>
      </c>
      <c r="E169" s="11">
        <f t="shared" si="15"/>
        <v>193</v>
      </c>
      <c r="F169" s="11">
        <v>0</v>
      </c>
      <c r="G169" s="11">
        <v>0</v>
      </c>
      <c r="H169" s="11">
        <f t="shared" si="16"/>
        <v>193</v>
      </c>
    </row>
    <row r="170" spans="1:8" ht="24">
      <c r="A170" s="4"/>
      <c r="B170" s="4" t="s">
        <v>13</v>
      </c>
      <c r="C170" s="11">
        <f>Aug!H171</f>
        <v>2365</v>
      </c>
      <c r="D170" s="10">
        <f>SUM(D159:D169)</f>
        <v>0</v>
      </c>
      <c r="E170" s="11">
        <f t="shared" si="15"/>
        <v>2365</v>
      </c>
      <c r="F170" s="10">
        <f>SUM(F159:F169)</f>
        <v>70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>H156</f>
        <v>ÃÖ¯™ëü²Ö¸üü 2016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7">C157</f>
        <v>´ÖÖÖß»Ö ´Ö×Æü­µÖÖŸÖß»Ö (†ÖòÖÂ™ü ) ¯ÖÏ»ÖÓ×²ÖŸÖ ¯Ö×¸ü“”êû¤ü</v>
      </c>
      <c r="D181" s="63" t="str">
        <f t="shared" si="17"/>
        <v>­Ö¾Öß­Ö †Ö»Öê»Öê ¯Ö×¸ü“”êû¤ü</v>
      </c>
      <c r="E181" s="63" t="str">
        <f t="shared" si="17"/>
        <v>‹ãúÖ ¯ÖÏ»ÖÓ×²ÖŸÖ ¯Ö×¸ü“”êû¤ü</v>
      </c>
      <c r="F181" s="63" t="str">
        <f t="shared" si="17"/>
        <v>†­Öã¯ÖÖ»Ö­Ö ÃÖÖ¤ü¸ü êú»Öê»Öê ¯Ö×¸ü“”êû¤ü (ÃÖ¯™ëü²Ö¸ü üü)</v>
      </c>
      <c r="G181" s="63" t="str">
        <f t="shared" si="17"/>
        <v xml:space="preserve"> ÃÖ¯™êü²Ö¸ü ü´Ö×Æü­µÖÖŸÖ ×­ÖúÖ»Öß úÖœü»Öê»Öê ¯Ö×¸ü“”êû¤ü</v>
      </c>
      <c r="H181" s="63" t="str">
        <f t="shared" si="17"/>
        <v>´ÖÖÆêü ÃÖ¯™ëü²Ö¸ü ü 2016 †Öê¸ü ¯ÖÏ»ÖÓ×²ÖŸÖ ¯Ö×¸ü“”êû¤ü</v>
      </c>
    </row>
    <row r="182" spans="1:8" ht="24">
      <c r="A182" s="11">
        <f ca="1">A158</f>
        <v>1</v>
      </c>
      <c r="B182" s="11">
        <f t="shared" ref="B182" ca="1" si="18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Aug!H185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Aug!H186</f>
        <v>665</v>
      </c>
      <c r="D184" s="11">
        <v>0</v>
      </c>
      <c r="E184" s="11">
        <f t="shared" ref="E184:E195" si="19">SUM(C184+D184)</f>
        <v>665</v>
      </c>
      <c r="F184" s="11">
        <v>0</v>
      </c>
      <c r="G184" s="11">
        <v>0</v>
      </c>
      <c r="H184" s="11">
        <f t="shared" ref="H184:H194" si="20">SUM(E184-G184)</f>
        <v>665</v>
      </c>
    </row>
    <row r="185" spans="1:8" ht="24">
      <c r="A185" s="11">
        <v>3</v>
      </c>
      <c r="B185" s="4" t="s">
        <v>16</v>
      </c>
      <c r="C185" s="11">
        <f>Aug!H187</f>
        <v>786</v>
      </c>
      <c r="D185" s="11">
        <v>0</v>
      </c>
      <c r="E185" s="11">
        <f t="shared" si="19"/>
        <v>786</v>
      </c>
      <c r="F185" s="11">
        <v>0</v>
      </c>
      <c r="G185" s="11">
        <v>0</v>
      </c>
      <c r="H185" s="11">
        <f t="shared" si="20"/>
        <v>786</v>
      </c>
    </row>
    <row r="186" spans="1:8" ht="24">
      <c r="A186" s="11">
        <v>4</v>
      </c>
      <c r="B186" s="4" t="s">
        <v>17</v>
      </c>
      <c r="C186" s="11">
        <f>Aug!H188</f>
        <v>1055</v>
      </c>
      <c r="D186" s="11">
        <v>0</v>
      </c>
      <c r="E186" s="11">
        <f t="shared" si="19"/>
        <v>1055</v>
      </c>
      <c r="F186" s="11">
        <v>0</v>
      </c>
      <c r="G186" s="11">
        <v>0</v>
      </c>
      <c r="H186" s="11">
        <f t="shared" si="20"/>
        <v>1055</v>
      </c>
    </row>
    <row r="187" spans="1:8" ht="24">
      <c r="A187" s="11">
        <v>5</v>
      </c>
      <c r="B187" s="4" t="s">
        <v>18</v>
      </c>
      <c r="C187" s="11">
        <f>Aug!H189</f>
        <v>476</v>
      </c>
      <c r="D187" s="11">
        <v>0</v>
      </c>
      <c r="E187" s="11">
        <f t="shared" si="19"/>
        <v>476</v>
      </c>
      <c r="F187" s="11">
        <v>0</v>
      </c>
      <c r="G187" s="11">
        <v>0</v>
      </c>
      <c r="H187" s="11">
        <f t="shared" si="20"/>
        <v>476</v>
      </c>
    </row>
    <row r="188" spans="1:8" ht="24">
      <c r="A188" s="11">
        <v>6</v>
      </c>
      <c r="B188" s="4" t="s">
        <v>19</v>
      </c>
      <c r="C188" s="11">
        <f>Aug!H190</f>
        <v>1149</v>
      </c>
      <c r="D188" s="11">
        <v>0</v>
      </c>
      <c r="E188" s="11">
        <f t="shared" si="19"/>
        <v>1149</v>
      </c>
      <c r="F188" s="11">
        <v>0</v>
      </c>
      <c r="G188" s="11">
        <v>0</v>
      </c>
      <c r="H188" s="11">
        <f t="shared" si="20"/>
        <v>1149</v>
      </c>
    </row>
    <row r="189" spans="1:8" ht="24">
      <c r="A189" s="11">
        <v>7</v>
      </c>
      <c r="B189" s="4" t="s">
        <v>20</v>
      </c>
      <c r="C189" s="11">
        <f>Aug!H191</f>
        <v>787</v>
      </c>
      <c r="D189" s="11">
        <v>0</v>
      </c>
      <c r="E189" s="11">
        <f t="shared" si="19"/>
        <v>787</v>
      </c>
      <c r="F189" s="11">
        <v>0</v>
      </c>
      <c r="G189" s="11">
        <v>0</v>
      </c>
      <c r="H189" s="11">
        <f t="shared" si="20"/>
        <v>787</v>
      </c>
    </row>
    <row r="190" spans="1:8" ht="24">
      <c r="A190" s="11">
        <v>8</v>
      </c>
      <c r="B190" s="4" t="s">
        <v>21</v>
      </c>
      <c r="C190" s="11">
        <f>Aug!H192</f>
        <v>84</v>
      </c>
      <c r="D190" s="11">
        <v>0</v>
      </c>
      <c r="E190" s="11">
        <f t="shared" si="19"/>
        <v>84</v>
      </c>
      <c r="F190" s="11">
        <v>0</v>
      </c>
      <c r="G190" s="11">
        <v>0</v>
      </c>
      <c r="H190" s="11">
        <f t="shared" si="20"/>
        <v>84</v>
      </c>
    </row>
    <row r="191" spans="1:8" ht="24">
      <c r="A191" s="11">
        <v>9</v>
      </c>
      <c r="B191" s="4" t="s">
        <v>22</v>
      </c>
      <c r="C191" s="11">
        <f>Aug!H193</f>
        <v>252</v>
      </c>
      <c r="D191" s="11">
        <v>0</v>
      </c>
      <c r="E191" s="11">
        <f t="shared" si="19"/>
        <v>252</v>
      </c>
      <c r="F191" s="11">
        <v>0</v>
      </c>
      <c r="G191" s="11">
        <v>0</v>
      </c>
      <c r="H191" s="11">
        <f t="shared" si="20"/>
        <v>252</v>
      </c>
    </row>
    <row r="192" spans="1:8" ht="24">
      <c r="A192" s="11">
        <v>10</v>
      </c>
      <c r="B192" s="4" t="s">
        <v>70</v>
      </c>
      <c r="C192" s="11">
        <f>Aug!H194</f>
        <v>887</v>
      </c>
      <c r="D192" s="11">
        <v>0</v>
      </c>
      <c r="E192" s="11">
        <f t="shared" si="19"/>
        <v>887</v>
      </c>
      <c r="F192" s="11">
        <v>0</v>
      </c>
      <c r="G192" s="11">
        <v>0</v>
      </c>
      <c r="H192" s="11">
        <f t="shared" si="20"/>
        <v>887</v>
      </c>
    </row>
    <row r="193" spans="1:8" ht="24">
      <c r="A193" s="11">
        <v>11</v>
      </c>
      <c r="B193" s="4" t="s">
        <v>24</v>
      </c>
      <c r="C193" s="11">
        <f>Aug!H195</f>
        <v>264</v>
      </c>
      <c r="D193" s="11">
        <v>0</v>
      </c>
      <c r="E193" s="11">
        <f t="shared" si="19"/>
        <v>264</v>
      </c>
      <c r="F193" s="11">
        <v>0</v>
      </c>
      <c r="G193" s="11">
        <v>0</v>
      </c>
      <c r="H193" s="11">
        <f t="shared" si="20"/>
        <v>264</v>
      </c>
    </row>
    <row r="194" spans="1:8" ht="24">
      <c r="A194" s="11">
        <v>12</v>
      </c>
      <c r="B194" s="4" t="s">
        <v>25</v>
      </c>
      <c r="C194" s="11">
        <f>Aug!H196</f>
        <v>417</v>
      </c>
      <c r="D194" s="11">
        <v>0</v>
      </c>
      <c r="E194" s="11">
        <f t="shared" si="19"/>
        <v>417</v>
      </c>
      <c r="F194" s="11">
        <v>0</v>
      </c>
      <c r="G194" s="11">
        <v>0</v>
      </c>
      <c r="H194" s="11">
        <f t="shared" si="20"/>
        <v>417</v>
      </c>
    </row>
    <row r="195" spans="1:8" ht="24">
      <c r="A195" s="11"/>
      <c r="B195" s="4" t="s">
        <v>13</v>
      </c>
      <c r="C195" s="11">
        <f>Aug!H197</f>
        <v>7892</v>
      </c>
      <c r="D195" s="10">
        <f>SUM(D183:D194)</f>
        <v>0</v>
      </c>
      <c r="E195" s="11">
        <f t="shared" si="19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</row>
    <row r="206" spans="1:8" ht="20.25" thickBot="1">
      <c r="H206" s="16" t="str">
        <f>H156</f>
        <v>ÃÖ¯™ëü²Ö¸üü 2016</v>
      </c>
    </row>
    <row r="207" spans="1:8">
      <c r="A207" s="133" t="s">
        <v>0</v>
      </c>
      <c r="B207" s="133" t="s">
        <v>27</v>
      </c>
      <c r="C207" s="133" t="str">
        <f t="shared" ref="C207" si="21">C157</f>
        <v>´ÖÖÖß»Ö ´Ö×Æü­µÖÖŸÖß»Ö (†ÖòÖÂ™ü 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(ÃÖ¯™ëü²Ö¸ü üü)</v>
      </c>
      <c r="G207" s="133" t="str">
        <f>G157</f>
        <v xml:space="preserve"> ÃÖ¯™êü²Ö¸ü ü´Ö×Æü­µÖÖŸÖ ×­ÖúÖ»Öß úÖœü»Öê»Öê ¯Ö×¸ü“”êû¤ü</v>
      </c>
      <c r="H207" s="133" t="str">
        <f t="shared" ref="H207" si="22">H157</f>
        <v>´ÖÖÆêü ÃÖ¯™ëü²Ö¸ü ü 2016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Aug!H212</f>
        <v>10257</v>
      </c>
      <c r="D209" s="7">
        <f t="shared" ref="D209:H209" si="23">D195+D170</f>
        <v>0</v>
      </c>
      <c r="E209" s="7">
        <f t="shared" si="23"/>
        <v>10257</v>
      </c>
      <c r="F209" s="7">
        <f t="shared" si="23"/>
        <v>70</v>
      </c>
      <c r="G209" s="7">
        <f t="shared" si="23"/>
        <v>0</v>
      </c>
      <c r="H209" s="7">
        <f t="shared" si="23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202" zoomScaleSheetLayoutView="100" workbookViewId="0">
      <selection activeCell="H3" sqref="H3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149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150</v>
      </c>
      <c r="D2" s="63" t="s">
        <v>63</v>
      </c>
      <c r="E2" s="63" t="s">
        <v>38</v>
      </c>
      <c r="F2" s="63" t="s">
        <v>151</v>
      </c>
      <c r="G2" s="63" t="s">
        <v>152</v>
      </c>
      <c r="H2" s="63" t="s">
        <v>153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'Sept '!H4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'Sept '!H5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'Sept '!H6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'Sept '!H7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'Sept '!H8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'Sept '!H9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'Sept '!H10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'Sept '!H11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'Sept '!H12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'Sept '!H13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'Sept '!H14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'Sept '!H15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'Sept '!H16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†ÖòŒ™üÖê  2016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(ÃÖ¯™êü²Ö¸ü)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(†ÖòŒ™üÖê )</v>
      </c>
      <c r="G22" s="63" t="str">
        <f>G2</f>
        <v>†ÖòŒ™üÖê  ü´Ö×Æü­µÖÖŸÖ ×­ÖúÖ»Öß úÖœü»Öê»Öê ¯Ö×¸ü“”êû¤ü</v>
      </c>
      <c r="H22" s="63" t="str">
        <f>H2</f>
        <v>´ÖÖÆêü †ÖòŒ™üÖê 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22"/>
    </row>
    <row r="24" spans="1:9" ht="27" customHeight="1">
      <c r="A24" s="11">
        <v>1</v>
      </c>
      <c r="B24" s="4" t="s">
        <v>2</v>
      </c>
      <c r="C24" s="11">
        <f>'Sept '!C24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'Sept '!C25</f>
        <v>73</v>
      </c>
      <c r="D25" s="11">
        <v>0</v>
      </c>
      <c r="E25" s="11">
        <f t="shared" ref="E25:E35" si="4">SUM(C25:D25)</f>
        <v>73</v>
      </c>
      <c r="F25" s="11">
        <v>0</v>
      </c>
      <c r="G25" s="11">
        <v>0</v>
      </c>
      <c r="H25" s="11">
        <f t="shared" ref="H25:H34" si="5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'Sept '!C26</f>
        <v>56</v>
      </c>
      <c r="D26" s="11">
        <v>0</v>
      </c>
      <c r="E26" s="11">
        <f t="shared" si="4"/>
        <v>56</v>
      </c>
      <c r="F26" s="11">
        <v>0</v>
      </c>
      <c r="G26" s="11">
        <v>0</v>
      </c>
      <c r="H26" s="11">
        <f t="shared" si="5"/>
        <v>56</v>
      </c>
      <c r="I26" s="22"/>
    </row>
    <row r="27" spans="1:9" ht="27" customHeight="1">
      <c r="A27" s="11">
        <v>4</v>
      </c>
      <c r="B27" s="4" t="s">
        <v>5</v>
      </c>
      <c r="C27" s="11">
        <f>'Sept '!C27</f>
        <v>90</v>
      </c>
      <c r="D27" s="11">
        <v>0</v>
      </c>
      <c r="E27" s="11">
        <f t="shared" si="4"/>
        <v>90</v>
      </c>
      <c r="F27" s="11">
        <v>0</v>
      </c>
      <c r="G27" s="11">
        <v>0</v>
      </c>
      <c r="H27" s="11">
        <f t="shared" si="5"/>
        <v>90</v>
      </c>
      <c r="I27" s="22"/>
    </row>
    <row r="28" spans="1:9" ht="27" customHeight="1">
      <c r="A28" s="11">
        <v>5</v>
      </c>
      <c r="B28" s="4" t="s">
        <v>6</v>
      </c>
      <c r="C28" s="11">
        <f>'Sept '!C28</f>
        <v>81</v>
      </c>
      <c r="D28" s="11">
        <v>0</v>
      </c>
      <c r="E28" s="11">
        <f t="shared" si="4"/>
        <v>81</v>
      </c>
      <c r="F28" s="11">
        <v>0</v>
      </c>
      <c r="G28" s="11">
        <v>0</v>
      </c>
      <c r="H28" s="11">
        <f t="shared" si="5"/>
        <v>81</v>
      </c>
      <c r="I28" s="22"/>
    </row>
    <row r="29" spans="1:9" ht="27" customHeight="1">
      <c r="A29" s="11">
        <v>6</v>
      </c>
      <c r="B29" s="4" t="s">
        <v>7</v>
      </c>
      <c r="C29" s="11">
        <f>'Sept '!C29</f>
        <v>112</v>
      </c>
      <c r="D29" s="11">
        <v>0</v>
      </c>
      <c r="E29" s="11">
        <f t="shared" si="4"/>
        <v>112</v>
      </c>
      <c r="F29" s="11">
        <v>0</v>
      </c>
      <c r="G29" s="11">
        <v>0</v>
      </c>
      <c r="H29" s="11">
        <f t="shared" si="5"/>
        <v>112</v>
      </c>
      <c r="I29" s="22"/>
    </row>
    <row r="30" spans="1:9" ht="27" customHeight="1">
      <c r="A30" s="11">
        <v>7</v>
      </c>
      <c r="B30" s="4" t="s">
        <v>8</v>
      </c>
      <c r="C30" s="11">
        <f>'Sept '!C30</f>
        <v>68</v>
      </c>
      <c r="D30" s="11">
        <v>0</v>
      </c>
      <c r="E30" s="11">
        <f t="shared" si="4"/>
        <v>68</v>
      </c>
      <c r="F30" s="11">
        <v>0</v>
      </c>
      <c r="G30" s="11">
        <v>0</v>
      </c>
      <c r="H30" s="11">
        <f t="shared" si="5"/>
        <v>68</v>
      </c>
      <c r="I30" s="22"/>
    </row>
    <row r="31" spans="1:9" ht="27" customHeight="1">
      <c r="A31" s="11">
        <v>8</v>
      </c>
      <c r="B31" s="4" t="s">
        <v>9</v>
      </c>
      <c r="C31" s="11">
        <f>'Sept '!C31</f>
        <v>24</v>
      </c>
      <c r="D31" s="11">
        <v>0</v>
      </c>
      <c r="E31" s="11">
        <f t="shared" si="4"/>
        <v>24</v>
      </c>
      <c r="F31" s="11">
        <v>0</v>
      </c>
      <c r="G31" s="11">
        <v>0</v>
      </c>
      <c r="H31" s="11">
        <f t="shared" si="5"/>
        <v>24</v>
      </c>
      <c r="I31" s="22"/>
    </row>
    <row r="32" spans="1:9" ht="27" customHeight="1">
      <c r="A32" s="11">
        <v>9</v>
      </c>
      <c r="B32" s="4" t="s">
        <v>10</v>
      </c>
      <c r="C32" s="11">
        <f>'Sept '!C32</f>
        <v>26</v>
      </c>
      <c r="D32" s="11">
        <v>0</v>
      </c>
      <c r="E32" s="11">
        <f t="shared" si="4"/>
        <v>26</v>
      </c>
      <c r="F32" s="11">
        <v>0</v>
      </c>
      <c r="G32" s="11">
        <v>0</v>
      </c>
      <c r="H32" s="11">
        <f t="shared" si="5"/>
        <v>26</v>
      </c>
      <c r="I32" s="22"/>
    </row>
    <row r="33" spans="1:9" ht="27" customHeight="1">
      <c r="A33" s="11">
        <v>10</v>
      </c>
      <c r="B33" s="4" t="s">
        <v>11</v>
      </c>
      <c r="C33" s="11">
        <f>'Sept '!C33</f>
        <v>18</v>
      </c>
      <c r="D33" s="11">
        <v>0</v>
      </c>
      <c r="E33" s="11">
        <f t="shared" si="4"/>
        <v>18</v>
      </c>
      <c r="F33" s="11">
        <v>0</v>
      </c>
      <c r="G33" s="11">
        <v>0</v>
      </c>
      <c r="H33" s="11">
        <f t="shared" si="5"/>
        <v>18</v>
      </c>
      <c r="I33" s="22"/>
    </row>
    <row r="34" spans="1:9" ht="27" customHeight="1">
      <c r="A34" s="11">
        <v>11</v>
      </c>
      <c r="B34" s="4" t="s">
        <v>12</v>
      </c>
      <c r="C34" s="11">
        <f>'Sept '!C34</f>
        <v>21</v>
      </c>
      <c r="D34" s="11">
        <v>0</v>
      </c>
      <c r="E34" s="11">
        <f t="shared" si="4"/>
        <v>21</v>
      </c>
      <c r="F34" s="11">
        <v>0</v>
      </c>
      <c r="G34" s="11">
        <v>0</v>
      </c>
      <c r="H34" s="11">
        <f t="shared" si="5"/>
        <v>21</v>
      </c>
      <c r="I34" s="22"/>
    </row>
    <row r="35" spans="1:9" ht="27" customHeight="1">
      <c r="A35" s="4"/>
      <c r="B35" s="4" t="s">
        <v>13</v>
      </c>
      <c r="C35" s="11">
        <f>'Sept '!C35</f>
        <v>647</v>
      </c>
      <c r="D35" s="11">
        <v>0</v>
      </c>
      <c r="E35" s="11">
        <f t="shared" si="4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†ÖòŒ™üÖê 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(ÃÖ¯™êü²Ö¸ü)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(†ÖòŒ™üÖê )</v>
      </c>
      <c r="G46" s="11" t="str">
        <f>G2</f>
        <v>†ÖòŒ™üÖê  ü´Ö×Æü­µÖÖŸÖ ×­ÖúÖ»Öß úÖœü»Öê»Öê ¯Ö×¸ü“”êû¤ü</v>
      </c>
      <c r="H46" s="11" t="str">
        <f>H2</f>
        <v>´ÖÖÆêü †ÖòŒ™üÖê 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'Sept '!H48</f>
        <v>1816</v>
      </c>
      <c r="D48">
        <f t="shared" ref="D48:H48" si="6">SUM(D16+D35)</f>
        <v>0</v>
      </c>
      <c r="E48">
        <f t="shared" si="6"/>
        <v>1816</v>
      </c>
      <c r="F48">
        <f t="shared" si="6"/>
        <v>0</v>
      </c>
      <c r="G48">
        <f t="shared" si="6"/>
        <v>0</v>
      </c>
      <c r="H48">
        <f t="shared" si="6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†ÖòŒ™üÖê  2016</v>
      </c>
    </row>
    <row r="76" spans="1:8" ht="105">
      <c r="A76" s="63" t="str">
        <f ca="1">'Oct '!A76</f>
        <v>†.Îú.</v>
      </c>
      <c r="B76" s="63" t="s">
        <v>69</v>
      </c>
      <c r="C76" s="63" t="str">
        <f>C2</f>
        <v>´ÖÖÖß»Ö ´Ö×Æü­µÖÖŸÖß»Ö (ÃÖ¯™êü²Ö¸ü)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(†ÖòŒ™üÖê )</v>
      </c>
      <c r="G76" s="63" t="str">
        <f>G2</f>
        <v>†ÖòŒ™üÖê  ü´Ö×Æü­µÖÖŸÖ ×­ÖúÖ»Öß úÖœü»Öê»Öê ¯Ö×¸ü“”êû¤ü</v>
      </c>
      <c r="H76" s="63" t="str">
        <f>H2</f>
        <v>´ÖÖÆêü †ÖòŒ™üÖê ü 2016 †Öê¸ü ¯ÖÏ»ÖÓ×²ÖŸÖ ¯Ö×¸ü“”êû¤ü</v>
      </c>
    </row>
    <row r="77" spans="1:8" ht="24">
      <c r="A77" s="11">
        <f ca="1">'Oct '!A77</f>
        <v>1</v>
      </c>
      <c r="B77" s="11">
        <f ca="1">'Oct '!B77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'Sept '!H78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'Sept '!H79</f>
        <v>15</v>
      </c>
      <c r="D79" s="11">
        <v>0</v>
      </c>
      <c r="E79" s="11">
        <f t="shared" ref="E79:E87" si="7">SUM(C79:D79)</f>
        <v>15</v>
      </c>
      <c r="F79" s="11">
        <v>0</v>
      </c>
      <c r="G79" s="11">
        <v>0</v>
      </c>
      <c r="H79" s="11">
        <f t="shared" ref="H79:H88" si="8">SUM(E79-G79)</f>
        <v>15</v>
      </c>
    </row>
    <row r="80" spans="1:8" ht="24">
      <c r="A80" s="11">
        <v>3</v>
      </c>
      <c r="B80" s="4" t="s">
        <v>4</v>
      </c>
      <c r="C80" s="11">
        <f>'Sept '!H80</f>
        <v>21</v>
      </c>
      <c r="D80" s="11">
        <v>0</v>
      </c>
      <c r="E80" s="11">
        <f t="shared" si="7"/>
        <v>21</v>
      </c>
      <c r="F80" s="11">
        <v>0</v>
      </c>
      <c r="G80" s="11">
        <v>0</v>
      </c>
      <c r="H80" s="11">
        <f t="shared" si="8"/>
        <v>21</v>
      </c>
    </row>
    <row r="81" spans="1:8" ht="24">
      <c r="A81" s="11">
        <v>4</v>
      </c>
      <c r="B81" s="4" t="s">
        <v>5</v>
      </c>
      <c r="C81" s="11">
        <f>'Sept '!H81</f>
        <v>29</v>
      </c>
      <c r="D81" s="11">
        <v>0</v>
      </c>
      <c r="E81" s="11">
        <f t="shared" si="7"/>
        <v>29</v>
      </c>
      <c r="F81" s="11">
        <v>0</v>
      </c>
      <c r="G81" s="11">
        <v>0</v>
      </c>
      <c r="H81" s="11">
        <f t="shared" si="8"/>
        <v>29</v>
      </c>
    </row>
    <row r="82" spans="1:8" ht="24">
      <c r="A82" s="11">
        <v>5</v>
      </c>
      <c r="B82" s="4" t="s">
        <v>6</v>
      </c>
      <c r="C82" s="11">
        <f>'Sept '!H82</f>
        <v>12</v>
      </c>
      <c r="D82" s="11">
        <v>0</v>
      </c>
      <c r="E82" s="11">
        <f t="shared" si="7"/>
        <v>12</v>
      </c>
      <c r="F82" s="11">
        <v>0</v>
      </c>
      <c r="G82" s="11">
        <v>0</v>
      </c>
      <c r="H82" s="11">
        <f t="shared" si="8"/>
        <v>12</v>
      </c>
    </row>
    <row r="83" spans="1:8" ht="24">
      <c r="A83" s="11">
        <v>6</v>
      </c>
      <c r="B83" s="4" t="s">
        <v>7</v>
      </c>
      <c r="C83" s="11">
        <f>'Sept '!H83</f>
        <v>15</v>
      </c>
      <c r="D83" s="11">
        <v>0</v>
      </c>
      <c r="E83" s="11">
        <f t="shared" si="7"/>
        <v>15</v>
      </c>
      <c r="F83" s="11">
        <v>0</v>
      </c>
      <c r="G83" s="11">
        <v>0</v>
      </c>
      <c r="H83" s="11">
        <f t="shared" si="8"/>
        <v>15</v>
      </c>
    </row>
    <row r="84" spans="1:8" ht="24">
      <c r="A84" s="11">
        <v>7</v>
      </c>
      <c r="B84" s="4" t="s">
        <v>8</v>
      </c>
      <c r="C84" s="11">
        <f>'Sept '!H84</f>
        <v>30</v>
      </c>
      <c r="D84" s="11">
        <v>0</v>
      </c>
      <c r="E84" s="11">
        <f t="shared" si="7"/>
        <v>30</v>
      </c>
      <c r="F84" s="11">
        <v>0</v>
      </c>
      <c r="G84" s="11">
        <v>0</v>
      </c>
      <c r="H84" s="11">
        <f t="shared" si="8"/>
        <v>30</v>
      </c>
    </row>
    <row r="85" spans="1:8" ht="24">
      <c r="A85" s="11">
        <v>8</v>
      </c>
      <c r="B85" s="4" t="s">
        <v>9</v>
      </c>
      <c r="C85" s="11">
        <f>'Sept '!H85</f>
        <v>15</v>
      </c>
      <c r="D85" s="11">
        <v>0</v>
      </c>
      <c r="E85" s="11">
        <f t="shared" si="7"/>
        <v>15</v>
      </c>
      <c r="F85" s="11">
        <v>0</v>
      </c>
      <c r="G85" s="11">
        <v>0</v>
      </c>
      <c r="H85" s="11">
        <f t="shared" si="8"/>
        <v>15</v>
      </c>
    </row>
    <row r="86" spans="1:8" ht="24">
      <c r="A86" s="11">
        <v>9</v>
      </c>
      <c r="B86" s="4" t="s">
        <v>10</v>
      </c>
      <c r="C86" s="11">
        <f>'Sept '!H86</f>
        <v>11</v>
      </c>
      <c r="D86" s="11">
        <v>0</v>
      </c>
      <c r="E86" s="11">
        <f t="shared" si="7"/>
        <v>11</v>
      </c>
      <c r="F86" s="11">
        <v>0</v>
      </c>
      <c r="G86" s="11">
        <v>0</v>
      </c>
      <c r="H86" s="11">
        <f t="shared" si="8"/>
        <v>11</v>
      </c>
    </row>
    <row r="87" spans="1:8" ht="24">
      <c r="A87" s="11">
        <v>10</v>
      </c>
      <c r="B87" s="4" t="s">
        <v>11</v>
      </c>
      <c r="C87" s="11">
        <f>'Sept '!H87</f>
        <v>9</v>
      </c>
      <c r="D87" s="11">
        <v>0</v>
      </c>
      <c r="E87" s="11">
        <f t="shared" si="7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'Sept '!H88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8"/>
        <v>21</v>
      </c>
    </row>
    <row r="89" spans="1:8" ht="24">
      <c r="A89" s="4"/>
      <c r="B89" s="4" t="s">
        <v>13</v>
      </c>
      <c r="C89" s="11">
        <f>'Sept '!H89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†ÖòŒ™üÖê 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9">C76</f>
        <v>´ÖÖÖß»Ö ´Ö×Æü­µÖÖŸÖß»Ö (ÃÖ¯™êü²Ö¸ü) ¯ÖÏ»ÖÓ×²ÖŸÖ ¯Ö×¸ü“”êû¤ü</v>
      </c>
      <c r="D99" s="11" t="str">
        <f>D76</f>
        <v>­Ö¾Öß­Ö †Ö»Öê»Öê ¯Ö×¸ü“”êû¤ü</v>
      </c>
      <c r="E99" s="11" t="str">
        <f t="shared" si="9"/>
        <v>‹ãúÖ ¯ÖÏ»ÖÓ×²ÖŸÖ ¯Ö×¸ü“”êû¤ü</v>
      </c>
      <c r="F99" s="11" t="str">
        <f t="shared" si="9"/>
        <v>†­Öã¯ÖÖ»Ö­Ö ÃÖÖ¤ü¸ü êú»Öê»Öê ¯Ö×¸ü“”êû¤ü (†ÖòŒ™üÖê )</v>
      </c>
      <c r="G99" s="11" t="str">
        <f t="shared" si="9"/>
        <v>†ÖòŒ™üÖê  ü´Ö×Æü­µÖÖŸÖ ×­ÖúÖ»Öß úÖœü»Öê»Öê ¯Ö×¸ü“”êû¤ü</v>
      </c>
      <c r="H99" s="11" t="str">
        <f>H76</f>
        <v>´ÖÖÆêü †ÖòŒ™üÖê ü 2016 †Öê¸ü ¯ÖÏ»ÖÓ×²ÖŸÖ ¯Ö×¸ü“”êû¤ü</v>
      </c>
    </row>
    <row r="100" spans="1:8" ht="24">
      <c r="A100" s="11">
        <f ca="1">A77</f>
        <v>1</v>
      </c>
      <c r="B100" s="11">
        <f t="shared" ref="B100" ca="1" si="10">B77</f>
        <v>2</v>
      </c>
      <c r="C100" s="11">
        <v>3</v>
      </c>
      <c r="D100" s="11">
        <v>4</v>
      </c>
      <c r="E100" s="11">
        <v>5</v>
      </c>
      <c r="F100" s="11"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'Sept '!H101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'Sept '!H102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1">SUM(E102-G102)</f>
        <v>16</v>
      </c>
    </row>
    <row r="103" spans="1:8" ht="24">
      <c r="A103" s="11">
        <v>3</v>
      </c>
      <c r="B103" s="4" t="s">
        <v>16</v>
      </c>
      <c r="C103" s="11">
        <f>'Sept '!H103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1"/>
        <v>12</v>
      </c>
    </row>
    <row r="104" spans="1:8" ht="24">
      <c r="A104" s="11">
        <v>4</v>
      </c>
      <c r="B104" s="4" t="s">
        <v>17</v>
      </c>
      <c r="C104" s="11">
        <f>'Sept '!H104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1"/>
        <v>18</v>
      </c>
    </row>
    <row r="105" spans="1:8" ht="24">
      <c r="A105" s="11">
        <v>5</v>
      </c>
      <c r="B105" s="4" t="s">
        <v>18</v>
      </c>
      <c r="C105" s="11">
        <f>'Sept '!H105</f>
        <v>9</v>
      </c>
      <c r="D105" s="11">
        <v>0</v>
      </c>
      <c r="E105" s="11">
        <f t="shared" ref="E105:E113" si="12">SUM(C105:D105)</f>
        <v>9</v>
      </c>
      <c r="F105" s="11">
        <v>0</v>
      </c>
      <c r="G105" s="11">
        <v>0</v>
      </c>
      <c r="H105" s="11">
        <f t="shared" si="11"/>
        <v>9</v>
      </c>
    </row>
    <row r="106" spans="1:8" ht="24">
      <c r="A106" s="11">
        <v>6</v>
      </c>
      <c r="B106" s="4" t="s">
        <v>19</v>
      </c>
      <c r="C106" s="11">
        <f>'Sept '!H106</f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7</v>
      </c>
      <c r="B107" s="4" t="s">
        <v>20</v>
      </c>
      <c r="C107" s="11">
        <f>'Sept '!H107</f>
        <v>24</v>
      </c>
      <c r="D107" s="11">
        <v>0</v>
      </c>
      <c r="E107" s="11">
        <f t="shared" si="12"/>
        <v>24</v>
      </c>
      <c r="F107" s="11">
        <v>0</v>
      </c>
      <c r="G107" s="11">
        <v>0</v>
      </c>
      <c r="H107" s="11">
        <f t="shared" si="11"/>
        <v>24</v>
      </c>
    </row>
    <row r="108" spans="1:8" ht="24">
      <c r="A108" s="11">
        <v>8</v>
      </c>
      <c r="B108" s="4" t="s">
        <v>33</v>
      </c>
      <c r="C108" s="11">
        <f>'Sept '!H108</f>
        <v>9</v>
      </c>
      <c r="D108" s="11">
        <v>0</v>
      </c>
      <c r="E108" s="11">
        <f t="shared" si="12"/>
        <v>9</v>
      </c>
      <c r="F108" s="11">
        <v>0</v>
      </c>
      <c r="G108" s="11">
        <v>0</v>
      </c>
      <c r="H108" s="11">
        <f t="shared" si="11"/>
        <v>9</v>
      </c>
    </row>
    <row r="109" spans="1:8" ht="24">
      <c r="A109" s="11">
        <v>9</v>
      </c>
      <c r="B109" s="4" t="s">
        <v>34</v>
      </c>
      <c r="C109" s="11">
        <f>'Sept '!H109</f>
        <v>4</v>
      </c>
      <c r="D109" s="11">
        <v>0</v>
      </c>
      <c r="E109" s="11">
        <f t="shared" si="12"/>
        <v>4</v>
      </c>
      <c r="F109" s="11">
        <v>0</v>
      </c>
      <c r="G109" s="11">
        <v>0</v>
      </c>
      <c r="H109" s="11">
        <f t="shared" si="11"/>
        <v>4</v>
      </c>
    </row>
    <row r="110" spans="1:8" ht="24">
      <c r="A110" s="11">
        <v>10</v>
      </c>
      <c r="B110" s="4" t="s">
        <v>71</v>
      </c>
      <c r="C110" s="11">
        <f>'Sept '!H110</f>
        <v>27</v>
      </c>
      <c r="D110" s="11">
        <v>0</v>
      </c>
      <c r="E110" s="11">
        <f t="shared" si="12"/>
        <v>27</v>
      </c>
      <c r="F110" s="11">
        <v>0</v>
      </c>
      <c r="G110" s="11">
        <v>0</v>
      </c>
      <c r="H110" s="11">
        <f t="shared" si="11"/>
        <v>27</v>
      </c>
    </row>
    <row r="111" spans="1:8" ht="24">
      <c r="A111" s="11">
        <v>11</v>
      </c>
      <c r="B111" s="4" t="s">
        <v>35</v>
      </c>
      <c r="C111" s="11">
        <f>'Sept '!H111</f>
        <v>45</v>
      </c>
      <c r="D111" s="11">
        <v>0</v>
      </c>
      <c r="E111" s="11">
        <f t="shared" si="12"/>
        <v>45</v>
      </c>
      <c r="F111" s="11">
        <v>0</v>
      </c>
      <c r="G111" s="11">
        <v>0</v>
      </c>
      <c r="H111" s="11">
        <f t="shared" si="11"/>
        <v>45</v>
      </c>
    </row>
    <row r="112" spans="1:8" ht="24">
      <c r="A112" s="11">
        <v>12</v>
      </c>
      <c r="B112" s="4" t="s">
        <v>36</v>
      </c>
      <c r="C112" s="11">
        <f>'Sept '!H112</f>
        <v>38</v>
      </c>
      <c r="D112" s="11">
        <v>0</v>
      </c>
      <c r="E112" s="11">
        <f t="shared" si="12"/>
        <v>38</v>
      </c>
      <c r="F112" s="11">
        <v>0</v>
      </c>
      <c r="G112" s="11">
        <v>0</v>
      </c>
      <c r="H112" s="11">
        <f t="shared" si="11"/>
        <v>38</v>
      </c>
    </row>
    <row r="113" spans="1:8" ht="24">
      <c r="A113" s="11"/>
      <c r="B113" s="4" t="s">
        <v>13</v>
      </c>
      <c r="C113" s="11">
        <f>'Sept '!H113</f>
        <v>236</v>
      </c>
      <c r="D113" s="11">
        <f>SUM(D101:D112)</f>
        <v>0</v>
      </c>
      <c r="E113" s="11">
        <f t="shared" si="12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†ÖòŒ™üÖê  2016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(ÃÖ¯™êü²Ö¸ü)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(†ÖòŒ™üÖê )</v>
      </c>
      <c r="G123" s="133" t="str">
        <f>G76</f>
        <v>†ÖòŒ™üÖê  ü´Ö×Æü­µÖÖŸÖ ×­ÖúÖ»Öß úÖœü»Öê»Öê ¯Ö×¸ü“”êû¤ü</v>
      </c>
      <c r="H123" s="133" t="str">
        <f>H76</f>
        <v>´ÖÖÆêü †ÖòŒ™üÖê ü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'Sept '!H125</f>
        <v>475</v>
      </c>
      <c r="D125" s="6">
        <f t="shared" ref="D125:H125" si="13">SUM(D89+D113)</f>
        <v>0</v>
      </c>
      <c r="E125" s="6">
        <f t="shared" si="13"/>
        <v>475</v>
      </c>
      <c r="F125" s="6">
        <f t="shared" si="13"/>
        <v>0</v>
      </c>
      <c r="G125" s="6">
        <f t="shared" si="13"/>
        <v>0</v>
      </c>
      <c r="H125" s="6">
        <f t="shared" si="13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>H1</f>
        <v>†ÖòŒ™üÖê  2016</v>
      </c>
    </row>
    <row r="157" spans="1:8" ht="105">
      <c r="A157" s="63" t="str">
        <f ca="1">'Oct '!A157</f>
        <v>†.Îú.</v>
      </c>
      <c r="B157" s="63" t="s">
        <v>69</v>
      </c>
      <c r="C157" s="63" t="str">
        <f>C2</f>
        <v>´ÖÖÖß»Ö ´Ö×Æü­µÖÖŸÖß»Ö (ÃÖ¯™êü²Ö¸ü) ¯ÖÏ»ÖÓ×²ÖŸÖ ¯Ö×¸ü“”êû¤ü</v>
      </c>
      <c r="D157" s="63" t="str">
        <f>D2</f>
        <v>­Ö¾Öß­Ö †Ö»Öê»Öê ¯Ö×¸ü“”êû¤ü</v>
      </c>
      <c r="E157" s="63" t="str">
        <f>E2</f>
        <v>‹ãúÖ ¯ÖÏ»ÖÓ×²ÖŸÖ ¯Ö×¸ü“”êû¤ü</v>
      </c>
      <c r="F157" s="63" t="str">
        <f>F2</f>
        <v>†­Öã¯ÖÖ»Ö­Ö ÃÖÖ¤ü¸ü êú»Öê»Öê ¯Ö×¸ü“”êû¤ü (†ÖòŒ™üÖê )</v>
      </c>
      <c r="G157" s="63" t="str">
        <f>G2</f>
        <v>†ÖòŒ™üÖê  ü´Ö×Æü­µÖÖŸÖ ×­ÖúÖ»Öß úÖœü»Öê»Öê ¯Ö×¸ü“”êû¤ü</v>
      </c>
      <c r="H157" s="63" t="str">
        <f>H2</f>
        <v>´ÖÖÆêü †ÖòŒ™üÖê ü 2016 †Öê¸ü ¯ÖÏ»ÖÓ×²ÖŸÖ ¯Ö×¸ü“”êû¤ü</v>
      </c>
    </row>
    <row r="158" spans="1:8" ht="18.75">
      <c r="A158" s="33">
        <f ca="1">'Oct '!A158</f>
        <v>1</v>
      </c>
      <c r="B158" s="33">
        <f ca="1">'Oct '!B158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v>7</v>
      </c>
      <c r="H158" s="33">
        <v>8</v>
      </c>
    </row>
    <row r="159" spans="1:8" ht="24">
      <c r="A159" s="11">
        <v>1</v>
      </c>
      <c r="B159" s="4" t="s">
        <v>2</v>
      </c>
      <c r="C159" s="11">
        <f>'Sept '!H159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'Sept '!H160</f>
        <v>235</v>
      </c>
      <c r="D160" s="11">
        <v>0</v>
      </c>
      <c r="E160" s="11">
        <f t="shared" ref="E160:E170" si="14">SUM(C160+D160)</f>
        <v>235</v>
      </c>
      <c r="F160" s="11">
        <v>0</v>
      </c>
      <c r="G160" s="11">
        <v>0</v>
      </c>
      <c r="H160" s="11">
        <f t="shared" ref="H160:H169" si="15">SUM(E160-G160)</f>
        <v>235</v>
      </c>
    </row>
    <row r="161" spans="1:8" ht="24">
      <c r="A161" s="11">
        <v>3</v>
      </c>
      <c r="B161" s="4" t="s">
        <v>4</v>
      </c>
      <c r="C161" s="11">
        <f>'Sept '!H161</f>
        <v>167</v>
      </c>
      <c r="D161" s="11">
        <v>0</v>
      </c>
      <c r="E161" s="11">
        <f t="shared" si="14"/>
        <v>167</v>
      </c>
      <c r="F161" s="11">
        <v>0</v>
      </c>
      <c r="G161" s="11">
        <v>0</v>
      </c>
      <c r="H161" s="11">
        <f t="shared" si="15"/>
        <v>167</v>
      </c>
    </row>
    <row r="162" spans="1:8" ht="24">
      <c r="A162" s="11">
        <v>4</v>
      </c>
      <c r="B162" s="4" t="s">
        <v>5</v>
      </c>
      <c r="C162" s="11">
        <f>'Sept '!H162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5"/>
        <v>93</v>
      </c>
    </row>
    <row r="163" spans="1:8" ht="24">
      <c r="A163" s="11">
        <v>5</v>
      </c>
      <c r="B163" s="4" t="s">
        <v>6</v>
      </c>
      <c r="C163" s="11">
        <f>'Sept '!H163</f>
        <v>124</v>
      </c>
      <c r="D163" s="11">
        <v>0</v>
      </c>
      <c r="E163" s="11">
        <f t="shared" si="14"/>
        <v>124</v>
      </c>
      <c r="F163" s="11">
        <v>0</v>
      </c>
      <c r="G163" s="11">
        <v>0</v>
      </c>
      <c r="H163" s="11">
        <f t="shared" si="15"/>
        <v>124</v>
      </c>
    </row>
    <row r="164" spans="1:8" ht="24">
      <c r="A164" s="11">
        <v>6</v>
      </c>
      <c r="B164" s="4" t="s">
        <v>7</v>
      </c>
      <c r="C164" s="11">
        <f>'Sept '!H164</f>
        <v>263</v>
      </c>
      <c r="D164" s="11">
        <v>0</v>
      </c>
      <c r="E164" s="11">
        <f t="shared" si="14"/>
        <v>263</v>
      </c>
      <c r="F164" s="11">
        <v>0</v>
      </c>
      <c r="G164" s="11">
        <v>0</v>
      </c>
      <c r="H164" s="11">
        <f t="shared" si="15"/>
        <v>263</v>
      </c>
    </row>
    <row r="165" spans="1:8" ht="24">
      <c r="A165" s="11">
        <v>7</v>
      </c>
      <c r="B165" s="4" t="s">
        <v>8</v>
      </c>
      <c r="C165" s="11">
        <f>'Sept '!H165</f>
        <v>317</v>
      </c>
      <c r="D165" s="11">
        <v>0</v>
      </c>
      <c r="E165" s="11">
        <f t="shared" si="14"/>
        <v>317</v>
      </c>
      <c r="F165" s="11">
        <v>0</v>
      </c>
      <c r="G165" s="11">
        <v>0</v>
      </c>
      <c r="H165" s="11">
        <f t="shared" si="15"/>
        <v>317</v>
      </c>
    </row>
    <row r="166" spans="1:8" ht="24">
      <c r="A166" s="11">
        <v>8</v>
      </c>
      <c r="B166" s="4" t="s">
        <v>9</v>
      </c>
      <c r="C166" s="11">
        <f>'Sept '!H166</f>
        <v>360</v>
      </c>
      <c r="D166" s="11">
        <v>0</v>
      </c>
      <c r="E166" s="11">
        <f t="shared" si="14"/>
        <v>360</v>
      </c>
      <c r="F166" s="11">
        <v>0</v>
      </c>
      <c r="G166" s="11">
        <v>0</v>
      </c>
      <c r="H166" s="11">
        <f t="shared" si="15"/>
        <v>360</v>
      </c>
    </row>
    <row r="167" spans="1:8" ht="24">
      <c r="A167" s="11">
        <v>9</v>
      </c>
      <c r="B167" s="4" t="s">
        <v>10</v>
      </c>
      <c r="C167" s="11">
        <f>'Sept '!H167</f>
        <v>172</v>
      </c>
      <c r="D167" s="11">
        <v>0</v>
      </c>
      <c r="E167" s="11">
        <f t="shared" si="14"/>
        <v>172</v>
      </c>
      <c r="F167" s="11">
        <v>0</v>
      </c>
      <c r="G167" s="11">
        <v>0</v>
      </c>
      <c r="H167" s="11">
        <f t="shared" si="15"/>
        <v>172</v>
      </c>
    </row>
    <row r="168" spans="1:8" ht="24">
      <c r="A168" s="11">
        <v>10</v>
      </c>
      <c r="B168" s="4" t="s">
        <v>11</v>
      </c>
      <c r="C168" s="11">
        <f>'Sept '!H168</f>
        <v>109</v>
      </c>
      <c r="D168" s="11">
        <v>0</v>
      </c>
      <c r="E168" s="11">
        <f t="shared" si="14"/>
        <v>109</v>
      </c>
      <c r="F168" s="11">
        <v>0</v>
      </c>
      <c r="G168" s="11">
        <v>0</v>
      </c>
      <c r="H168" s="11">
        <f t="shared" si="15"/>
        <v>109</v>
      </c>
    </row>
    <row r="169" spans="1:8" ht="24">
      <c r="A169" s="11">
        <v>11</v>
      </c>
      <c r="B169" s="4" t="s">
        <v>12</v>
      </c>
      <c r="C169" s="11">
        <f>'Sept '!H169</f>
        <v>193</v>
      </c>
      <c r="D169" s="11">
        <v>0</v>
      </c>
      <c r="E169" s="11">
        <f t="shared" si="14"/>
        <v>193</v>
      </c>
      <c r="F169" s="11">
        <v>0</v>
      </c>
      <c r="G169" s="11">
        <v>0</v>
      </c>
      <c r="H169" s="11">
        <f t="shared" si="15"/>
        <v>193</v>
      </c>
    </row>
    <row r="170" spans="1:8" ht="24">
      <c r="A170" s="4"/>
      <c r="B170" s="4" t="s">
        <v>13</v>
      </c>
      <c r="C170" s="11">
        <f>'Sept '!H170</f>
        <v>2365</v>
      </c>
      <c r="D170" s="10">
        <f>SUM(D159:D169)</f>
        <v>0</v>
      </c>
      <c r="E170" s="11">
        <f t="shared" si="14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>H156</f>
        <v>†ÖòŒ™üÖê  2016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6">C157</f>
        <v>´ÖÖÖß»Ö ´Ö×Æü­µÖÖŸÖß»Ö (ÃÖ¯™êü²Ö¸ü) ¯ÖÏ»ÖÓ×²ÖŸÖ ¯Ö×¸ü“”êû¤ü</v>
      </c>
      <c r="D181" s="63" t="str">
        <f t="shared" si="16"/>
        <v>­Ö¾Öß­Ö †Ö»Öê»Öê ¯Ö×¸ü“”êû¤ü</v>
      </c>
      <c r="E181" s="63" t="str">
        <f t="shared" si="16"/>
        <v>‹ãúÖ ¯ÖÏ»ÖÓ×²ÖŸÖ ¯Ö×¸ü“”êû¤ü</v>
      </c>
      <c r="F181" s="63" t="str">
        <f t="shared" si="16"/>
        <v>†­Öã¯ÖÖ»Ö­Ö ÃÖÖ¤ü¸ü êú»Öê»Öê ¯Ö×¸ü“”êû¤ü (†ÖòŒ™üÖê )</v>
      </c>
      <c r="G181" s="63" t="str">
        <f t="shared" si="16"/>
        <v>†ÖòŒ™üÖê  ü´Ö×Æü­µÖÖŸÖ ×­ÖúÖ»Öß úÖœü»Öê»Öê ¯Ö×¸ü“”êû¤ü</v>
      </c>
      <c r="H181" s="63" t="str">
        <f t="shared" si="16"/>
        <v>´ÖÖÆêü †ÖòŒ™üÖê ü 2016 †Öê¸ü ¯ÖÏ»ÖÓ×²ÖŸÖ ¯Ö×¸ü“”êû¤ü</v>
      </c>
    </row>
    <row r="182" spans="1:8" ht="24">
      <c r="A182" s="11">
        <f ca="1">A158</f>
        <v>1</v>
      </c>
      <c r="B182" s="11">
        <f t="shared" ref="B182" ca="1" si="17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'Sept '!H183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'Sept '!H184</f>
        <v>665</v>
      </c>
      <c r="D184" s="11">
        <v>0</v>
      </c>
      <c r="E184" s="11">
        <f t="shared" ref="E184:E195" si="18">SUM(C184+D184)</f>
        <v>665</v>
      </c>
      <c r="F184" s="11">
        <v>0</v>
      </c>
      <c r="G184" s="11">
        <v>0</v>
      </c>
      <c r="H184" s="11">
        <f t="shared" ref="H184:H194" si="19">SUM(E184-G184)</f>
        <v>665</v>
      </c>
    </row>
    <row r="185" spans="1:8" ht="24">
      <c r="A185" s="11">
        <v>3</v>
      </c>
      <c r="B185" s="4" t="s">
        <v>16</v>
      </c>
      <c r="C185" s="11">
        <f>'Sept '!H185</f>
        <v>786</v>
      </c>
      <c r="D185" s="11">
        <v>0</v>
      </c>
      <c r="E185" s="11">
        <f t="shared" si="18"/>
        <v>786</v>
      </c>
      <c r="F185" s="11">
        <v>0</v>
      </c>
      <c r="G185" s="11">
        <v>0</v>
      </c>
      <c r="H185" s="11">
        <f t="shared" si="19"/>
        <v>786</v>
      </c>
    </row>
    <row r="186" spans="1:8" ht="24">
      <c r="A186" s="11">
        <v>4</v>
      </c>
      <c r="B186" s="4" t="s">
        <v>17</v>
      </c>
      <c r="C186" s="11">
        <f>'Sept '!H186</f>
        <v>1055</v>
      </c>
      <c r="D186" s="11">
        <v>0</v>
      </c>
      <c r="E186" s="11">
        <f t="shared" si="18"/>
        <v>1055</v>
      </c>
      <c r="F186" s="11">
        <v>0</v>
      </c>
      <c r="G186" s="11">
        <v>0</v>
      </c>
      <c r="H186" s="11">
        <f t="shared" si="19"/>
        <v>1055</v>
      </c>
    </row>
    <row r="187" spans="1:8" ht="24">
      <c r="A187" s="11">
        <v>5</v>
      </c>
      <c r="B187" s="4" t="s">
        <v>18</v>
      </c>
      <c r="C187" s="11">
        <f>'Sept '!H187</f>
        <v>476</v>
      </c>
      <c r="D187" s="11">
        <v>0</v>
      </c>
      <c r="E187" s="11">
        <f t="shared" si="18"/>
        <v>476</v>
      </c>
      <c r="F187" s="11">
        <v>0</v>
      </c>
      <c r="G187" s="11">
        <v>0</v>
      </c>
      <c r="H187" s="11">
        <f t="shared" si="19"/>
        <v>476</v>
      </c>
    </row>
    <row r="188" spans="1:8" ht="24">
      <c r="A188" s="11">
        <v>6</v>
      </c>
      <c r="B188" s="4" t="s">
        <v>19</v>
      </c>
      <c r="C188" s="11">
        <f>'Sept '!H188</f>
        <v>1149</v>
      </c>
      <c r="D188" s="11">
        <v>0</v>
      </c>
      <c r="E188" s="11">
        <f t="shared" si="18"/>
        <v>1149</v>
      </c>
      <c r="F188" s="11">
        <v>0</v>
      </c>
      <c r="G188" s="11">
        <v>0</v>
      </c>
      <c r="H188" s="11">
        <f t="shared" si="19"/>
        <v>1149</v>
      </c>
    </row>
    <row r="189" spans="1:8" ht="24">
      <c r="A189" s="11">
        <v>7</v>
      </c>
      <c r="B189" s="4" t="s">
        <v>20</v>
      </c>
      <c r="C189" s="11">
        <f>'Sept '!H189</f>
        <v>787</v>
      </c>
      <c r="D189" s="11">
        <v>0</v>
      </c>
      <c r="E189" s="11">
        <f t="shared" si="18"/>
        <v>787</v>
      </c>
      <c r="F189" s="11">
        <v>0</v>
      </c>
      <c r="G189" s="11">
        <v>0</v>
      </c>
      <c r="H189" s="11">
        <f t="shared" si="19"/>
        <v>787</v>
      </c>
    </row>
    <row r="190" spans="1:8" ht="24">
      <c r="A190" s="11">
        <v>8</v>
      </c>
      <c r="B190" s="4" t="s">
        <v>21</v>
      </c>
      <c r="C190" s="11">
        <f>'Sept '!H190</f>
        <v>84</v>
      </c>
      <c r="D190" s="11">
        <v>0</v>
      </c>
      <c r="E190" s="11">
        <f t="shared" si="18"/>
        <v>84</v>
      </c>
      <c r="F190" s="11">
        <v>0</v>
      </c>
      <c r="G190" s="11">
        <v>0</v>
      </c>
      <c r="H190" s="11">
        <f t="shared" si="19"/>
        <v>84</v>
      </c>
    </row>
    <row r="191" spans="1:8" ht="24">
      <c r="A191" s="11">
        <v>9</v>
      </c>
      <c r="B191" s="4" t="s">
        <v>22</v>
      </c>
      <c r="C191" s="11">
        <f>'Sept '!H191</f>
        <v>252</v>
      </c>
      <c r="D191" s="11">
        <v>0</v>
      </c>
      <c r="E191" s="11">
        <f t="shared" si="18"/>
        <v>252</v>
      </c>
      <c r="F191" s="11">
        <v>0</v>
      </c>
      <c r="G191" s="11">
        <v>0</v>
      </c>
      <c r="H191" s="11">
        <f t="shared" si="19"/>
        <v>252</v>
      </c>
    </row>
    <row r="192" spans="1:8" ht="24">
      <c r="A192" s="11">
        <v>10</v>
      </c>
      <c r="B192" s="4" t="s">
        <v>70</v>
      </c>
      <c r="C192" s="11">
        <f>'Sept '!H192</f>
        <v>887</v>
      </c>
      <c r="D192" s="11">
        <v>0</v>
      </c>
      <c r="E192" s="11">
        <f t="shared" si="18"/>
        <v>887</v>
      </c>
      <c r="F192" s="11">
        <v>0</v>
      </c>
      <c r="G192" s="11">
        <v>0</v>
      </c>
      <c r="H192" s="11">
        <f t="shared" si="19"/>
        <v>887</v>
      </c>
    </row>
    <row r="193" spans="1:8" ht="24">
      <c r="A193" s="11">
        <v>11</v>
      </c>
      <c r="B193" s="4" t="s">
        <v>24</v>
      </c>
      <c r="C193" s="11">
        <f>'Sept '!H193</f>
        <v>264</v>
      </c>
      <c r="D193" s="11">
        <v>0</v>
      </c>
      <c r="E193" s="11">
        <f t="shared" si="18"/>
        <v>264</v>
      </c>
      <c r="F193" s="11">
        <v>0</v>
      </c>
      <c r="G193" s="11">
        <v>0</v>
      </c>
      <c r="H193" s="11">
        <f t="shared" si="19"/>
        <v>264</v>
      </c>
    </row>
    <row r="194" spans="1:8" ht="24">
      <c r="A194" s="11">
        <v>12</v>
      </c>
      <c r="B194" s="4" t="s">
        <v>25</v>
      </c>
      <c r="C194" s="11">
        <f>'Sept '!H194</f>
        <v>417</v>
      </c>
      <c r="D194" s="11">
        <v>0</v>
      </c>
      <c r="E194" s="11">
        <f t="shared" si="18"/>
        <v>417</v>
      </c>
      <c r="F194" s="11">
        <v>0</v>
      </c>
      <c r="G194" s="11">
        <v>0</v>
      </c>
      <c r="H194" s="11">
        <f t="shared" si="19"/>
        <v>417</v>
      </c>
    </row>
    <row r="195" spans="1:8" ht="24">
      <c r="A195" s="11"/>
      <c r="B195" s="4" t="s">
        <v>13</v>
      </c>
      <c r="C195" s="11">
        <f>'Sept '!H195</f>
        <v>7892</v>
      </c>
      <c r="D195" s="10">
        <f>SUM(D183:D194)</f>
        <v>0</v>
      </c>
      <c r="E195" s="11">
        <f t="shared" si="18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>H156</f>
        <v>†ÖòŒ™üÖê  2016</v>
      </c>
    </row>
    <row r="207" spans="1:8">
      <c r="A207" s="133" t="s">
        <v>0</v>
      </c>
      <c r="B207" s="133" t="s">
        <v>27</v>
      </c>
      <c r="C207" s="133" t="str">
        <f t="shared" ref="C207" si="20">C157</f>
        <v>´ÖÖÖß»Ö ´Ö×Æü­µÖÖŸÖß»Ö (ÃÖ¯™êü²Ö¸ü)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(†ÖòŒ™üÖê )</v>
      </c>
      <c r="G207" s="133" t="str">
        <f>G157</f>
        <v>†ÖòŒ™üÖê  ü´Ö×Æü­µÖÖŸÖ ×­ÖúÖ»Öß úÖœü»Öê»Öê ¯Ö×¸ü“”êû¤ü</v>
      </c>
      <c r="H207" s="133" t="str">
        <f t="shared" ref="H207" si="21">H157</f>
        <v>´ÖÖÆêü †ÖòŒ™üÖê ü 2016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'Sept '!H209</f>
        <v>10257</v>
      </c>
      <c r="D209" s="7">
        <f t="shared" ref="D209:H209" si="22">D195+D170</f>
        <v>0</v>
      </c>
      <c r="E209" s="7">
        <f t="shared" si="22"/>
        <v>10257</v>
      </c>
      <c r="F209" s="7">
        <f t="shared" si="22"/>
        <v>0</v>
      </c>
      <c r="G209" s="7">
        <f t="shared" si="22"/>
        <v>0</v>
      </c>
      <c r="H209" s="7">
        <f t="shared" si="22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08"/>
  <sheetViews>
    <sheetView view="pageBreakPreview" topLeftCell="A205" zoomScaleSheetLayoutView="100" workbookViewId="0">
      <selection activeCell="H181" sqref="H181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154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155</v>
      </c>
      <c r="D2" s="63" t="s">
        <v>63</v>
      </c>
      <c r="E2" s="63" t="s">
        <v>38</v>
      </c>
      <c r="F2" s="63" t="s">
        <v>156</v>
      </c>
      <c r="G2" s="63" t="s">
        <v>158</v>
      </c>
      <c r="H2" s="63" t="s">
        <v>157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'Oct '!H4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'Oct '!H5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'Oct '!H6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'Oct '!H7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'Oct '!H8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'Oct '!H9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'Oct '!H10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'Oct '!H11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'Oct '!H12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'Oct '!H13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'Oct '!H14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'Oct '!H15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'Oct '!H16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­ÖÖê¾Æêü²Ö¸ü 2016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(†ÖòŒ™üÖê 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(­ÖÖê¾Æëü²Ö¸ü)</v>
      </c>
      <c r="G22" s="63" t="str">
        <f>G2</f>
        <v>­ÖÖê¾Æëü²Ö¸ü ü´Ö×Æü­µÖÖŸÖ ×­ÖúÖ»Öß úÖœü»Öê»Öê ¯Ö×¸ü“”êû¤ü</v>
      </c>
      <c r="H22" s="63" t="str">
        <f>H2</f>
        <v>´ÖÖÆêü ­ÖÖê¾Æêü²Ö¸ü 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22"/>
    </row>
    <row r="24" spans="1:9" ht="27" customHeight="1">
      <c r="A24" s="11">
        <v>1</v>
      </c>
      <c r="B24" s="4" t="s">
        <v>2</v>
      </c>
      <c r="C24" s="11">
        <f>'Oct '!H24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'Oct '!H25</f>
        <v>73</v>
      </c>
      <c r="D25" s="11">
        <v>0</v>
      </c>
      <c r="E25" s="11">
        <f t="shared" ref="E25:E35" si="4">SUM(C25:D25)</f>
        <v>73</v>
      </c>
      <c r="F25" s="11">
        <v>0</v>
      </c>
      <c r="G25" s="11">
        <v>0</v>
      </c>
      <c r="H25" s="11">
        <f t="shared" ref="H25:H34" si="5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'Oct '!H26</f>
        <v>56</v>
      </c>
      <c r="D26" s="11">
        <v>0</v>
      </c>
      <c r="E26" s="11">
        <f t="shared" si="4"/>
        <v>56</v>
      </c>
      <c r="F26" s="11">
        <v>0</v>
      </c>
      <c r="G26" s="11">
        <v>0</v>
      </c>
      <c r="H26" s="11">
        <f t="shared" si="5"/>
        <v>56</v>
      </c>
      <c r="I26" s="22"/>
    </row>
    <row r="27" spans="1:9" ht="27" customHeight="1">
      <c r="A27" s="11">
        <v>4</v>
      </c>
      <c r="B27" s="4" t="s">
        <v>5</v>
      </c>
      <c r="C27" s="11">
        <f>'Oct '!H27</f>
        <v>90</v>
      </c>
      <c r="D27" s="11">
        <v>0</v>
      </c>
      <c r="E27" s="11">
        <f t="shared" si="4"/>
        <v>90</v>
      </c>
      <c r="F27" s="11">
        <v>0</v>
      </c>
      <c r="G27" s="11">
        <v>0</v>
      </c>
      <c r="H27" s="11">
        <f t="shared" si="5"/>
        <v>90</v>
      </c>
      <c r="I27" s="22"/>
    </row>
    <row r="28" spans="1:9" ht="27" customHeight="1">
      <c r="A28" s="11">
        <v>5</v>
      </c>
      <c r="B28" s="4" t="s">
        <v>6</v>
      </c>
      <c r="C28" s="11">
        <f>'Oct '!H28</f>
        <v>81</v>
      </c>
      <c r="D28" s="11">
        <v>0</v>
      </c>
      <c r="E28" s="11">
        <f t="shared" si="4"/>
        <v>81</v>
      </c>
      <c r="F28" s="11">
        <v>0</v>
      </c>
      <c r="G28" s="11">
        <v>0</v>
      </c>
      <c r="H28" s="11">
        <f t="shared" si="5"/>
        <v>81</v>
      </c>
      <c r="I28" s="22"/>
    </row>
    <row r="29" spans="1:9" ht="27" customHeight="1">
      <c r="A29" s="11">
        <v>6</v>
      </c>
      <c r="B29" s="4" t="s">
        <v>7</v>
      </c>
      <c r="C29" s="11">
        <f>'Oct '!H29</f>
        <v>112</v>
      </c>
      <c r="D29" s="11">
        <v>0</v>
      </c>
      <c r="E29" s="11">
        <f t="shared" si="4"/>
        <v>112</v>
      </c>
      <c r="F29" s="11">
        <v>0</v>
      </c>
      <c r="G29" s="11">
        <v>0</v>
      </c>
      <c r="H29" s="11">
        <f t="shared" si="5"/>
        <v>112</v>
      </c>
      <c r="I29" s="22"/>
    </row>
    <row r="30" spans="1:9" ht="27" customHeight="1">
      <c r="A30" s="11">
        <v>7</v>
      </c>
      <c r="B30" s="4" t="s">
        <v>8</v>
      </c>
      <c r="C30" s="11">
        <f>'Oct '!H30</f>
        <v>68</v>
      </c>
      <c r="D30" s="11">
        <v>0</v>
      </c>
      <c r="E30" s="11">
        <f t="shared" si="4"/>
        <v>68</v>
      </c>
      <c r="F30" s="11">
        <v>0</v>
      </c>
      <c r="G30" s="11">
        <v>0</v>
      </c>
      <c r="H30" s="11">
        <f t="shared" si="5"/>
        <v>68</v>
      </c>
      <c r="I30" s="22"/>
    </row>
    <row r="31" spans="1:9" ht="27" customHeight="1">
      <c r="A31" s="11">
        <v>8</v>
      </c>
      <c r="B31" s="4" t="s">
        <v>9</v>
      </c>
      <c r="C31" s="11">
        <f>'Oct '!H31</f>
        <v>24</v>
      </c>
      <c r="D31" s="11">
        <v>0</v>
      </c>
      <c r="E31" s="11">
        <f t="shared" si="4"/>
        <v>24</v>
      </c>
      <c r="F31" s="11">
        <v>0</v>
      </c>
      <c r="G31" s="11">
        <v>0</v>
      </c>
      <c r="H31" s="11">
        <f t="shared" si="5"/>
        <v>24</v>
      </c>
      <c r="I31" s="22"/>
    </row>
    <row r="32" spans="1:9" ht="27" customHeight="1">
      <c r="A32" s="11">
        <v>9</v>
      </c>
      <c r="B32" s="4" t="s">
        <v>10</v>
      </c>
      <c r="C32" s="11">
        <f>'Oct '!H32</f>
        <v>26</v>
      </c>
      <c r="D32" s="11">
        <v>0</v>
      </c>
      <c r="E32" s="11">
        <f t="shared" si="4"/>
        <v>26</v>
      </c>
      <c r="F32" s="11">
        <v>0</v>
      </c>
      <c r="G32" s="11">
        <v>0</v>
      </c>
      <c r="H32" s="11">
        <f t="shared" si="5"/>
        <v>26</v>
      </c>
      <c r="I32" s="22"/>
    </row>
    <row r="33" spans="1:9" ht="27" customHeight="1">
      <c r="A33" s="11">
        <v>10</v>
      </c>
      <c r="B33" s="4" t="s">
        <v>11</v>
      </c>
      <c r="C33" s="11">
        <f>'Oct '!H33</f>
        <v>18</v>
      </c>
      <c r="D33" s="11">
        <v>0</v>
      </c>
      <c r="E33" s="11">
        <f t="shared" si="4"/>
        <v>18</v>
      </c>
      <c r="F33" s="11">
        <v>0</v>
      </c>
      <c r="G33" s="11">
        <v>0</v>
      </c>
      <c r="H33" s="11">
        <f t="shared" si="5"/>
        <v>18</v>
      </c>
      <c r="I33" s="22"/>
    </row>
    <row r="34" spans="1:9" ht="27" customHeight="1">
      <c r="A34" s="11">
        <v>11</v>
      </c>
      <c r="B34" s="4" t="s">
        <v>12</v>
      </c>
      <c r="C34" s="11">
        <f>'Oct '!H34</f>
        <v>21</v>
      </c>
      <c r="D34" s="11">
        <v>0</v>
      </c>
      <c r="E34" s="11">
        <f t="shared" si="4"/>
        <v>21</v>
      </c>
      <c r="F34" s="11">
        <v>0</v>
      </c>
      <c r="G34" s="11">
        <v>0</v>
      </c>
      <c r="H34" s="11">
        <f t="shared" si="5"/>
        <v>21</v>
      </c>
      <c r="I34" s="22"/>
    </row>
    <row r="35" spans="1:9" ht="27" customHeight="1">
      <c r="A35" s="4"/>
      <c r="B35" s="4" t="s">
        <v>13</v>
      </c>
      <c r="C35" s="11">
        <f>'Oct '!H35</f>
        <v>647</v>
      </c>
      <c r="D35" s="11">
        <v>0</v>
      </c>
      <c r="E35" s="11">
        <f t="shared" si="4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1" spans="1:9" ht="29.25">
      <c r="B41" s="136" t="str">
        <f>A1</f>
        <v>¯ÖÓ“ÖÖµÖŸÖ ¸üÖ•Ö ÃÖ×´ÖŸÖß ¯ÖÏ»ÖÓ×²ÖŸÖ ¯Ö×¸ü“”êû¤ü 2016-17 ×•Ö»ÆüÖ ¯Ö×¸üÂÖ¤ü,²Öß›ü</v>
      </c>
      <c r="C41" s="136"/>
      <c r="D41" s="136"/>
      <c r="E41" s="136"/>
      <c r="F41" s="136"/>
      <c r="G41" s="136"/>
      <c r="H41" s="25" t="str">
        <f>H1</f>
        <v>­ÖÖê¾Æêü²Ö¸ü 2016</v>
      </c>
      <c r="I41" s="14"/>
    </row>
    <row r="42" spans="1:9" ht="120">
      <c r="A42" s="11" t="s">
        <v>0</v>
      </c>
      <c r="B42" s="11" t="s">
        <v>1</v>
      </c>
      <c r="C42" s="11" t="str">
        <f>C2</f>
        <v>´ÖÖÖß»Ö ´Ö×Æü­µÖÖŸÖß»Ö (†ÖòŒ™üÖê ) ¯ÖÏ»ÖÓ×²ÖŸÖ ¯Ö×¸ü“”êû¤ü</v>
      </c>
      <c r="D42" s="11" t="str">
        <f>D2</f>
        <v>­Ö¾Öß­Ö †Ö»Öê»Öê ¯Ö×¸ü“”êû¤ü</v>
      </c>
      <c r="E42" s="11" t="str">
        <f>E2</f>
        <v>‹ãúÖ ¯ÖÏ»ÖÓ×²ÖŸÖ ¯Ö×¸ü“”êû¤ü</v>
      </c>
      <c r="F42" s="11" t="str">
        <f>F2</f>
        <v>†­Öã¯ÖÖ»Ö­Ö ÃÖÖ¤ü¸ü êú»Öê»Öê ¯Ö×¸ü“”êû¤ü (­ÖÖê¾Æëü²Ö¸ü)</v>
      </c>
      <c r="G42" s="11" t="str">
        <f>G2</f>
        <v>­ÖÖê¾Æëü²Ö¸ü ü´Ö×Æü­µÖÖŸÖ ×­ÖúÖ»Öß úÖœü»Öê»Öê ¯Ö×¸ü“”êû¤ü</v>
      </c>
      <c r="H42" s="11" t="str">
        <f>H2</f>
        <v>´ÖÖÆêü ­ÖÖê¾Æêü²Ö¸ü ü 2016 †Öê¸ü ¯ÖÏ»ÖÓ×²ÖŸÖ ¯Ö×¸ü“”êû¤ü</v>
      </c>
      <c r="I42" s="22"/>
    </row>
    <row r="43" spans="1:9" ht="24">
      <c r="A43" s="1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22"/>
    </row>
    <row r="44" spans="1:9">
      <c r="C44">
        <f>'Oct '!H48</f>
        <v>1816</v>
      </c>
      <c r="D44">
        <f t="shared" ref="D44:H44" si="6">SUM(D16+D35)</f>
        <v>0</v>
      </c>
      <c r="E44">
        <f t="shared" si="6"/>
        <v>1816</v>
      </c>
      <c r="F44">
        <f t="shared" si="6"/>
        <v>0</v>
      </c>
      <c r="G44">
        <f t="shared" si="6"/>
        <v>0</v>
      </c>
      <c r="H44">
        <f t="shared" si="6"/>
        <v>1816</v>
      </c>
    </row>
    <row r="74" spans="1:8" ht="28.5">
      <c r="A74" s="135" t="s">
        <v>108</v>
      </c>
      <c r="B74" s="135"/>
      <c r="C74" s="135"/>
      <c r="D74" s="135"/>
      <c r="E74" s="135"/>
      <c r="F74" s="135"/>
      <c r="G74" s="135"/>
      <c r="H74" s="47" t="str">
        <f>H1</f>
        <v>­ÖÖê¾Æêü²Ö¸ü 2016</v>
      </c>
    </row>
    <row r="75" spans="1:8" ht="105">
      <c r="A75" s="63" t="str">
        <f ca="1">Nov!A75</f>
        <v>†.Îú.</v>
      </c>
      <c r="B75" s="63" t="s">
        <v>69</v>
      </c>
      <c r="C75" s="63" t="str">
        <f>C2</f>
        <v>´ÖÖÖß»Ö ´Ö×Æü­µÖÖŸÖß»Ö (†ÖòŒ™üÖê ) ¯ÖÏ»ÖÓ×²ÖŸÖ ¯Ö×¸ü“”êû¤ü</v>
      </c>
      <c r="D75" s="63" t="str">
        <f>D2</f>
        <v>­Ö¾Öß­Ö †Ö»Öê»Öê ¯Ö×¸ü“”êû¤ü</v>
      </c>
      <c r="E75" s="63" t="str">
        <f>E2</f>
        <v>‹ãúÖ ¯ÖÏ»ÖÓ×²ÖŸÖ ¯Ö×¸ü“”êû¤ü</v>
      </c>
      <c r="F75" s="63" t="str">
        <f>F2</f>
        <v>†­Öã¯ÖÖ»Ö­Ö ÃÖÖ¤ü¸ü êú»Öê»Öê ¯Ö×¸ü“”êû¤ü (­ÖÖê¾Æëü²Ö¸ü)</v>
      </c>
      <c r="G75" s="63" t="str">
        <f>G2</f>
        <v>­ÖÖê¾Æëü²Ö¸ü ü´Ö×Æü­µÖÖŸÖ ×­ÖúÖ»Öß úÖœü»Öê»Öê ¯Ö×¸ü“”êû¤ü</v>
      </c>
      <c r="H75" s="63" t="str">
        <f>H2</f>
        <v>´ÖÖÆêü ­ÖÖê¾Æêü²Ö¸ü ü 2016 †Öê¸ü ¯ÖÏ»ÖÓ×²ÖŸÖ ¯Ö×¸ü“”êû¤ü</v>
      </c>
    </row>
    <row r="76" spans="1:8" ht="24">
      <c r="A76" s="11">
        <f ca="1">Nov!A76</f>
        <v>1</v>
      </c>
      <c r="B76" s="11">
        <f ca="1">Nov!B76</f>
        <v>2</v>
      </c>
      <c r="C76" s="11">
        <v>3</v>
      </c>
      <c r="D76" s="11">
        <v>4</v>
      </c>
      <c r="E76" s="11">
        <v>5</v>
      </c>
      <c r="F76" s="11">
        <v>6</v>
      </c>
      <c r="G76" s="11">
        <v>7</v>
      </c>
      <c r="H76" s="11">
        <v>8</v>
      </c>
    </row>
    <row r="77" spans="1:8" ht="24">
      <c r="A77" s="11">
        <v>1</v>
      </c>
      <c r="B77" s="4" t="s">
        <v>2</v>
      </c>
      <c r="C77" s="11">
        <f>'Oct '!H78</f>
        <v>61</v>
      </c>
      <c r="D77" s="11">
        <v>0</v>
      </c>
      <c r="E77" s="11">
        <f>SUM(C77:D77)</f>
        <v>61</v>
      </c>
      <c r="F77" s="11">
        <v>0</v>
      </c>
      <c r="G77" s="11">
        <v>0</v>
      </c>
      <c r="H77" s="11">
        <f>SUM(E77-G77)</f>
        <v>61</v>
      </c>
    </row>
    <row r="78" spans="1:8" ht="24">
      <c r="A78" s="11">
        <v>2</v>
      </c>
      <c r="B78" s="4" t="s">
        <v>3</v>
      </c>
      <c r="C78" s="11">
        <f>'Oct '!H79</f>
        <v>15</v>
      </c>
      <c r="D78" s="11">
        <v>0</v>
      </c>
      <c r="E78" s="11">
        <f t="shared" ref="E78:E86" si="7">SUM(C78:D78)</f>
        <v>15</v>
      </c>
      <c r="F78" s="11">
        <v>0</v>
      </c>
      <c r="G78" s="11">
        <v>0</v>
      </c>
      <c r="H78" s="11">
        <f t="shared" ref="H78:H87" si="8">SUM(E78-G78)</f>
        <v>15</v>
      </c>
    </row>
    <row r="79" spans="1:8" ht="24">
      <c r="A79" s="11">
        <v>3</v>
      </c>
      <c r="B79" s="4" t="s">
        <v>4</v>
      </c>
      <c r="C79" s="11">
        <f>'Oct '!H80</f>
        <v>21</v>
      </c>
      <c r="D79" s="11">
        <v>0</v>
      </c>
      <c r="E79" s="11">
        <f t="shared" si="7"/>
        <v>21</v>
      </c>
      <c r="F79" s="11">
        <v>0</v>
      </c>
      <c r="G79" s="11">
        <v>0</v>
      </c>
      <c r="H79" s="11">
        <f t="shared" si="8"/>
        <v>21</v>
      </c>
    </row>
    <row r="80" spans="1:8" ht="24">
      <c r="A80" s="11">
        <v>4</v>
      </c>
      <c r="B80" s="4" t="s">
        <v>5</v>
      </c>
      <c r="C80" s="11">
        <f>'Oct '!H81</f>
        <v>29</v>
      </c>
      <c r="D80" s="11">
        <v>0</v>
      </c>
      <c r="E80" s="11">
        <f t="shared" si="7"/>
        <v>29</v>
      </c>
      <c r="F80" s="11">
        <v>0</v>
      </c>
      <c r="G80" s="11">
        <v>0</v>
      </c>
      <c r="H80" s="11">
        <f t="shared" si="8"/>
        <v>29</v>
      </c>
    </row>
    <row r="81" spans="1:8" ht="24">
      <c r="A81" s="11">
        <v>5</v>
      </c>
      <c r="B81" s="4" t="s">
        <v>6</v>
      </c>
      <c r="C81" s="11">
        <f>'Oct '!H82</f>
        <v>12</v>
      </c>
      <c r="D81" s="11">
        <v>0</v>
      </c>
      <c r="E81" s="11">
        <f t="shared" si="7"/>
        <v>12</v>
      </c>
      <c r="F81" s="11">
        <v>0</v>
      </c>
      <c r="G81" s="11">
        <v>0</v>
      </c>
      <c r="H81" s="11">
        <f t="shared" si="8"/>
        <v>12</v>
      </c>
    </row>
    <row r="82" spans="1:8" ht="24">
      <c r="A82" s="11">
        <v>6</v>
      </c>
      <c r="B82" s="4" t="s">
        <v>7</v>
      </c>
      <c r="C82" s="11">
        <f>'Oct '!H83</f>
        <v>15</v>
      </c>
      <c r="D82" s="11">
        <v>0</v>
      </c>
      <c r="E82" s="11">
        <f t="shared" si="7"/>
        <v>15</v>
      </c>
      <c r="F82" s="11">
        <v>0</v>
      </c>
      <c r="G82" s="11">
        <v>0</v>
      </c>
      <c r="H82" s="11">
        <f t="shared" si="8"/>
        <v>15</v>
      </c>
    </row>
    <row r="83" spans="1:8" ht="24">
      <c r="A83" s="11">
        <v>7</v>
      </c>
      <c r="B83" s="4" t="s">
        <v>8</v>
      </c>
      <c r="C83" s="11">
        <f>'Oct '!H84</f>
        <v>30</v>
      </c>
      <c r="D83" s="11">
        <v>0</v>
      </c>
      <c r="E83" s="11">
        <f t="shared" si="7"/>
        <v>30</v>
      </c>
      <c r="F83" s="11">
        <v>0</v>
      </c>
      <c r="G83" s="11">
        <v>0</v>
      </c>
      <c r="H83" s="11">
        <f t="shared" si="8"/>
        <v>30</v>
      </c>
    </row>
    <row r="84" spans="1:8" ht="24">
      <c r="A84" s="11">
        <v>8</v>
      </c>
      <c r="B84" s="4" t="s">
        <v>9</v>
      </c>
      <c r="C84" s="11">
        <f>'Oct '!H85</f>
        <v>15</v>
      </c>
      <c r="D84" s="11">
        <v>0</v>
      </c>
      <c r="E84" s="11">
        <f t="shared" si="7"/>
        <v>15</v>
      </c>
      <c r="F84" s="11">
        <v>0</v>
      </c>
      <c r="G84" s="11">
        <v>0</v>
      </c>
      <c r="H84" s="11">
        <f t="shared" si="8"/>
        <v>15</v>
      </c>
    </row>
    <row r="85" spans="1:8" ht="24">
      <c r="A85" s="11">
        <v>9</v>
      </c>
      <c r="B85" s="4" t="s">
        <v>10</v>
      </c>
      <c r="C85" s="11">
        <f>'Oct '!H86</f>
        <v>11</v>
      </c>
      <c r="D85" s="11">
        <v>0</v>
      </c>
      <c r="E85" s="11">
        <f t="shared" si="7"/>
        <v>11</v>
      </c>
      <c r="F85" s="11">
        <v>0</v>
      </c>
      <c r="G85" s="11">
        <v>0</v>
      </c>
      <c r="H85" s="11">
        <f t="shared" si="8"/>
        <v>11</v>
      </c>
    </row>
    <row r="86" spans="1:8" ht="24">
      <c r="A86" s="11">
        <v>10</v>
      </c>
      <c r="B86" s="4" t="s">
        <v>11</v>
      </c>
      <c r="C86" s="11">
        <f>'Oct '!H87</f>
        <v>9</v>
      </c>
      <c r="D86" s="11">
        <v>0</v>
      </c>
      <c r="E86" s="11">
        <f t="shared" si="7"/>
        <v>9</v>
      </c>
      <c r="F86" s="11">
        <v>0</v>
      </c>
      <c r="G86" s="11">
        <v>0</v>
      </c>
      <c r="H86" s="11">
        <f>SUM(E86-G86)</f>
        <v>9</v>
      </c>
    </row>
    <row r="87" spans="1:8" ht="24">
      <c r="A87" s="11">
        <v>11</v>
      </c>
      <c r="B87" s="4" t="s">
        <v>12</v>
      </c>
      <c r="C87" s="11">
        <f>'Oct '!H88</f>
        <v>21</v>
      </c>
      <c r="D87" s="11">
        <v>0</v>
      </c>
      <c r="E87" s="11">
        <f>SUM(C87:D87)</f>
        <v>21</v>
      </c>
      <c r="F87" s="11">
        <v>0</v>
      </c>
      <c r="G87" s="11">
        <v>0</v>
      </c>
      <c r="H87" s="11">
        <f t="shared" si="8"/>
        <v>21</v>
      </c>
    </row>
    <row r="88" spans="1:8" ht="24">
      <c r="A88" s="4"/>
      <c r="B88" s="4" t="s">
        <v>13</v>
      </c>
      <c r="C88" s="11">
        <f>'Oct '!H89</f>
        <v>239</v>
      </c>
      <c r="D88" s="10">
        <f>SUM(D77:D87)</f>
        <v>0</v>
      </c>
      <c r="E88" s="11">
        <f>SUM(C88:D88)</f>
        <v>239</v>
      </c>
      <c r="F88" s="10">
        <f>SUM(F77:F87)</f>
        <v>0</v>
      </c>
      <c r="G88" s="10">
        <f>SUM(G77:G87)</f>
        <v>0</v>
      </c>
      <c r="H88" s="10">
        <f>SUM(H77:H87)</f>
        <v>239</v>
      </c>
    </row>
    <row r="89" spans="1:8" ht="24">
      <c r="A89" s="2"/>
    </row>
    <row r="90" spans="1:8" ht="24">
      <c r="A90" s="2"/>
    </row>
    <row r="91" spans="1:8" ht="24">
      <c r="A91" s="2"/>
      <c r="G91" s="1" t="s">
        <v>31</v>
      </c>
      <c r="H91" s="1"/>
    </row>
    <row r="92" spans="1:8" ht="24">
      <c r="G92" s="1" t="s">
        <v>32</v>
      </c>
      <c r="H92" s="1"/>
    </row>
    <row r="93" spans="1:8" ht="24">
      <c r="G93" s="1"/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A97" s="137" t="s">
        <v>109</v>
      </c>
      <c r="B97" s="137"/>
      <c r="C97" s="137"/>
      <c r="D97" s="137"/>
      <c r="E97" s="137"/>
      <c r="F97" s="137"/>
      <c r="G97" s="137"/>
      <c r="H97" s="48" t="str">
        <f>H74</f>
        <v>­ÖÖê¾Æêü²Ö¸ü 2016</v>
      </c>
    </row>
    <row r="98" spans="1:8" ht="120">
      <c r="A98" s="11" t="str">
        <f ca="1">A75</f>
        <v>†.Îú.</v>
      </c>
      <c r="B98" s="11" t="s">
        <v>67</v>
      </c>
      <c r="C98" s="11" t="str">
        <f t="shared" ref="C98:G98" si="9">C75</f>
        <v>´ÖÖÖß»Ö ´Ö×Æü­µÖÖŸÖß»Ö (†ÖòŒ™üÖê ) ¯ÖÏ»ÖÓ×²ÖŸÖ ¯Ö×¸ü“”êû¤ü</v>
      </c>
      <c r="D98" s="11" t="str">
        <f>D75</f>
        <v>­Ö¾Öß­Ö †Ö»Öê»Öê ¯Ö×¸ü“”êû¤ü</v>
      </c>
      <c r="E98" s="11" t="str">
        <f t="shared" si="9"/>
        <v>‹ãúÖ ¯ÖÏ»ÖÓ×²ÖŸÖ ¯Ö×¸ü“”êû¤ü</v>
      </c>
      <c r="F98" s="11" t="str">
        <f t="shared" si="9"/>
        <v>†­Öã¯ÖÖ»Ö­Ö ÃÖÖ¤ü¸ü êú»Öê»Öê ¯Ö×¸ü“”êû¤ü (­ÖÖê¾Æëü²Ö¸ü)</v>
      </c>
      <c r="G98" s="11" t="str">
        <f t="shared" si="9"/>
        <v>­ÖÖê¾Æëü²Ö¸ü ü´Ö×Æü­µÖÖŸÖ ×­ÖúÖ»Öß úÖœü»Öê»Öê ¯Ö×¸ü“”êû¤ü</v>
      </c>
      <c r="H98" s="11" t="str">
        <f>H75</f>
        <v>´ÖÖÆêü ­ÖÖê¾Æêü²Ö¸ü ü 2016 †Öê¸ü ¯ÖÏ»ÖÓ×²ÖŸÖ ¯Ö×¸ü“”êû¤ü</v>
      </c>
    </row>
    <row r="99" spans="1:8" ht="24">
      <c r="A99" s="11">
        <f ca="1">A76</f>
        <v>1</v>
      </c>
      <c r="B99" s="11">
        <f t="shared" ref="B99:C99" ca="1" si="10">B76</f>
        <v>2</v>
      </c>
      <c r="C99" s="11">
        <f t="shared" si="10"/>
        <v>3</v>
      </c>
      <c r="D99" s="11">
        <v>4</v>
      </c>
      <c r="E99" s="11">
        <v>5</v>
      </c>
      <c r="F99" s="11">
        <v>6</v>
      </c>
      <c r="G99" s="11">
        <v>7</v>
      </c>
      <c r="H99" s="11">
        <v>8</v>
      </c>
    </row>
    <row r="100" spans="1:8" ht="24">
      <c r="A100" s="11">
        <v>1</v>
      </c>
      <c r="B100" s="4" t="s">
        <v>14</v>
      </c>
      <c r="C100" s="11">
        <f>'Oct '!C101</f>
        <v>10</v>
      </c>
      <c r="D100" s="11">
        <v>0</v>
      </c>
      <c r="E100" s="11">
        <f>SUM(C100:D100)</f>
        <v>10</v>
      </c>
      <c r="F100" s="11">
        <v>0</v>
      </c>
      <c r="G100" s="11">
        <v>0</v>
      </c>
      <c r="H100" s="11">
        <f>SUM(E100-G100)</f>
        <v>10</v>
      </c>
    </row>
    <row r="101" spans="1:8" ht="24">
      <c r="A101" s="11">
        <v>2</v>
      </c>
      <c r="B101" s="4" t="s">
        <v>15</v>
      </c>
      <c r="C101" s="11">
        <f>'Oct '!C102</f>
        <v>16</v>
      </c>
      <c r="D101" s="11">
        <v>0</v>
      </c>
      <c r="E101" s="11">
        <f>SUM(C101:D101)</f>
        <v>16</v>
      </c>
      <c r="F101" s="11">
        <v>0</v>
      </c>
      <c r="G101" s="11">
        <v>0</v>
      </c>
      <c r="H101" s="11">
        <f t="shared" ref="H101:H111" si="11">SUM(E101-G101)</f>
        <v>16</v>
      </c>
    </row>
    <row r="102" spans="1:8" ht="24">
      <c r="A102" s="11">
        <v>3</v>
      </c>
      <c r="B102" s="4" t="s">
        <v>16</v>
      </c>
      <c r="C102" s="11">
        <f>'Oct '!C103</f>
        <v>12</v>
      </c>
      <c r="D102" s="11">
        <v>0</v>
      </c>
      <c r="E102" s="11">
        <f>SUM(C102:D102)</f>
        <v>12</v>
      </c>
      <c r="F102" s="11">
        <v>0</v>
      </c>
      <c r="G102" s="11">
        <v>0</v>
      </c>
      <c r="H102" s="11">
        <f t="shared" si="11"/>
        <v>12</v>
      </c>
    </row>
    <row r="103" spans="1:8" ht="24">
      <c r="A103" s="11">
        <v>4</v>
      </c>
      <c r="B103" s="4" t="s">
        <v>17</v>
      </c>
      <c r="C103" s="11">
        <f>'Oct '!C104</f>
        <v>18</v>
      </c>
      <c r="D103" s="11">
        <v>0</v>
      </c>
      <c r="E103" s="11">
        <f>SUM(C103:D103)</f>
        <v>18</v>
      </c>
      <c r="F103" s="11">
        <v>0</v>
      </c>
      <c r="G103" s="11">
        <v>0</v>
      </c>
      <c r="H103" s="11">
        <f t="shared" si="11"/>
        <v>18</v>
      </c>
    </row>
    <row r="104" spans="1:8" ht="24">
      <c r="A104" s="11">
        <v>5</v>
      </c>
      <c r="B104" s="4" t="s">
        <v>18</v>
      </c>
      <c r="C104" s="11">
        <f>'Oct '!C105</f>
        <v>9</v>
      </c>
      <c r="D104" s="11">
        <v>0</v>
      </c>
      <c r="E104" s="11">
        <f t="shared" ref="E104:E112" si="12">SUM(C104:D104)</f>
        <v>9</v>
      </c>
      <c r="F104" s="11">
        <v>0</v>
      </c>
      <c r="G104" s="11">
        <v>0</v>
      </c>
      <c r="H104" s="11">
        <f t="shared" si="11"/>
        <v>9</v>
      </c>
    </row>
    <row r="105" spans="1:8" ht="24">
      <c r="A105" s="11">
        <v>6</v>
      </c>
      <c r="B105" s="4" t="s">
        <v>19</v>
      </c>
      <c r="C105" s="11">
        <f>'Oct '!C106</f>
        <v>24</v>
      </c>
      <c r="D105" s="11">
        <v>0</v>
      </c>
      <c r="E105" s="11">
        <f t="shared" si="12"/>
        <v>24</v>
      </c>
      <c r="F105" s="11">
        <v>0</v>
      </c>
      <c r="G105" s="11">
        <v>0</v>
      </c>
      <c r="H105" s="11">
        <f t="shared" si="11"/>
        <v>24</v>
      </c>
    </row>
    <row r="106" spans="1:8" ht="24">
      <c r="A106" s="11">
        <v>7</v>
      </c>
      <c r="B106" s="4" t="s">
        <v>20</v>
      </c>
      <c r="C106" s="11">
        <f>'Oct '!C107</f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8</v>
      </c>
      <c r="B107" s="4" t="s">
        <v>33</v>
      </c>
      <c r="C107" s="11">
        <f>'Oct '!C108</f>
        <v>9</v>
      </c>
      <c r="D107" s="11">
        <v>0</v>
      </c>
      <c r="E107" s="11">
        <f t="shared" si="12"/>
        <v>9</v>
      </c>
      <c r="F107" s="11">
        <v>0</v>
      </c>
      <c r="G107" s="11">
        <v>0</v>
      </c>
      <c r="H107" s="11">
        <f t="shared" si="11"/>
        <v>9</v>
      </c>
    </row>
    <row r="108" spans="1:8" ht="24">
      <c r="A108" s="11">
        <v>9</v>
      </c>
      <c r="B108" s="4" t="s">
        <v>34</v>
      </c>
      <c r="C108" s="11">
        <f>'Oct '!C109</f>
        <v>4</v>
      </c>
      <c r="D108" s="11">
        <v>0</v>
      </c>
      <c r="E108" s="11">
        <f t="shared" si="12"/>
        <v>4</v>
      </c>
      <c r="F108" s="11">
        <v>0</v>
      </c>
      <c r="G108" s="11">
        <v>0</v>
      </c>
      <c r="H108" s="11">
        <f t="shared" si="11"/>
        <v>4</v>
      </c>
    </row>
    <row r="109" spans="1:8" ht="24">
      <c r="A109" s="11">
        <v>10</v>
      </c>
      <c r="B109" s="4" t="s">
        <v>71</v>
      </c>
      <c r="C109" s="11">
        <f>'Oct '!C110</f>
        <v>27</v>
      </c>
      <c r="D109" s="11">
        <v>0</v>
      </c>
      <c r="E109" s="11">
        <f t="shared" si="12"/>
        <v>27</v>
      </c>
      <c r="F109" s="11">
        <v>0</v>
      </c>
      <c r="G109" s="11">
        <v>0</v>
      </c>
      <c r="H109" s="11">
        <f t="shared" si="11"/>
        <v>27</v>
      </c>
    </row>
    <row r="110" spans="1:8" ht="24">
      <c r="A110" s="11">
        <v>11</v>
      </c>
      <c r="B110" s="4" t="s">
        <v>35</v>
      </c>
      <c r="C110" s="11">
        <f>'Oct '!C111</f>
        <v>45</v>
      </c>
      <c r="D110" s="11">
        <v>0</v>
      </c>
      <c r="E110" s="11">
        <f t="shared" si="12"/>
        <v>45</v>
      </c>
      <c r="F110" s="11">
        <v>0</v>
      </c>
      <c r="G110" s="11">
        <v>0</v>
      </c>
      <c r="H110" s="11">
        <f t="shared" si="11"/>
        <v>45</v>
      </c>
    </row>
    <row r="111" spans="1:8" ht="24">
      <c r="A111" s="11">
        <v>12</v>
      </c>
      <c r="B111" s="4" t="s">
        <v>36</v>
      </c>
      <c r="C111" s="11">
        <f>'Oct '!C112</f>
        <v>38</v>
      </c>
      <c r="D111" s="11">
        <v>0</v>
      </c>
      <c r="E111" s="11">
        <f t="shared" si="12"/>
        <v>38</v>
      </c>
      <c r="F111" s="11">
        <v>0</v>
      </c>
      <c r="G111" s="11">
        <v>0</v>
      </c>
      <c r="H111" s="11">
        <f t="shared" si="11"/>
        <v>38</v>
      </c>
    </row>
    <row r="112" spans="1:8" ht="24">
      <c r="A112" s="11"/>
      <c r="B112" s="4" t="s">
        <v>13</v>
      </c>
      <c r="C112" s="11">
        <f>'Oct '!C113</f>
        <v>236</v>
      </c>
      <c r="D112" s="11">
        <f>SUM(D100:D111)</f>
        <v>0</v>
      </c>
      <c r="E112" s="11">
        <f t="shared" si="12"/>
        <v>236</v>
      </c>
      <c r="F112" s="11">
        <f>SUM(F100:F111)</f>
        <v>0</v>
      </c>
      <c r="G112" s="11">
        <f>SUM(G100:G111)</f>
        <v>0</v>
      </c>
      <c r="H112" s="11">
        <f>SUM(E112-G112)</f>
        <v>236</v>
      </c>
    </row>
    <row r="113" spans="1:8" ht="24">
      <c r="A113" s="2"/>
    </row>
    <row r="114" spans="1:8" ht="24">
      <c r="A114" s="2"/>
      <c r="G114" s="1" t="s">
        <v>31</v>
      </c>
      <c r="H114" s="1"/>
    </row>
    <row r="115" spans="1:8" ht="24">
      <c r="G115" s="1" t="s">
        <v>32</v>
      </c>
      <c r="H115" s="1"/>
    </row>
    <row r="120" spans="1:8" ht="24">
      <c r="A120" s="2"/>
    </row>
    <row r="121" spans="1:8" ht="22.5" thickBot="1">
      <c r="H121" s="15" t="str">
        <f>H74</f>
        <v>­ÖÖê¾Æêü²Ö¸ü 2016</v>
      </c>
    </row>
    <row r="122" spans="1:8">
      <c r="A122" s="133" t="s">
        <v>0</v>
      </c>
      <c r="B122" s="133" t="s">
        <v>27</v>
      </c>
      <c r="C122" s="133" t="str">
        <f>C75</f>
        <v>´ÖÖÖß»Ö ´Ö×Æü­µÖÖŸÖß»Ö (†ÖòŒ™üÖê ) ¯ÖÏ»ÖÓ×²ÖŸÖ ¯Ö×¸ü“”êû¤ü</v>
      </c>
      <c r="D122" s="133" t="str">
        <f>D75</f>
        <v>­Ö¾Öß­Ö †Ö»Öê»Öê ¯Ö×¸ü“”êû¤ü</v>
      </c>
      <c r="E122" s="133" t="str">
        <f>E75</f>
        <v>‹ãúÖ ¯ÖÏ»ÖÓ×²ÖŸÖ ¯Ö×¸ü“”êû¤ü</v>
      </c>
      <c r="F122" s="133" t="str">
        <f>F75</f>
        <v>†­Öã¯ÖÖ»Ö­Ö ÃÖÖ¤ü¸ü êú»Öê»Öê ¯Ö×¸ü“”êû¤ü (­ÖÖê¾Æëü²Ö¸ü)</v>
      </c>
      <c r="G122" s="133" t="str">
        <f>G75</f>
        <v>­ÖÖê¾Æëü²Ö¸ü ü´Ö×Æü­µÖÖŸÖ ×­ÖúÖ»Öß úÖœü»Öê»Öê ¯Ö×¸ü“”êû¤ü</v>
      </c>
      <c r="H122" s="133" t="str">
        <f>H75</f>
        <v>´ÖÖÆêü ­ÖÖê¾Æêü²Ö¸ü ü 2016 †Öê¸ü ¯ÖÏ»ÖÓ×²ÖŸÖ ¯Ö×¸ü“”êû¤ü</v>
      </c>
    </row>
    <row r="123" spans="1:8" ht="108.75" customHeight="1" thickBot="1">
      <c r="A123" s="134"/>
      <c r="B123" s="134"/>
      <c r="C123" s="134"/>
      <c r="D123" s="134"/>
      <c r="E123" s="134"/>
      <c r="F123" s="134"/>
      <c r="G123" s="134"/>
      <c r="H123" s="134"/>
    </row>
    <row r="124" spans="1:8" ht="48.75" thickBot="1">
      <c r="A124" s="65">
        <v>2</v>
      </c>
      <c r="B124" s="6" t="s">
        <v>29</v>
      </c>
      <c r="C124" s="6">
        <f>'Oct '!H125</f>
        <v>475</v>
      </c>
      <c r="D124" s="6">
        <f t="shared" ref="D124:H124" si="13">SUM(D88+D112)</f>
        <v>0</v>
      </c>
      <c r="E124" s="6">
        <f t="shared" si="13"/>
        <v>475</v>
      </c>
      <c r="F124" s="6">
        <f t="shared" si="13"/>
        <v>0</v>
      </c>
      <c r="G124" s="6">
        <f t="shared" si="13"/>
        <v>0</v>
      </c>
      <c r="H124" s="6">
        <f t="shared" si="13"/>
        <v>475</v>
      </c>
    </row>
    <row r="155" spans="1:8" ht="24">
      <c r="A155" s="138" t="s">
        <v>110</v>
      </c>
      <c r="B155" s="138"/>
      <c r="C155" s="138"/>
      <c r="D155" s="138"/>
      <c r="E155" s="138"/>
      <c r="F155" s="138"/>
      <c r="G155" s="138"/>
      <c r="H155" s="51" t="str">
        <f>H1</f>
        <v>­ÖÖê¾Æêü²Ö¸ü 2016</v>
      </c>
    </row>
    <row r="156" spans="1:8" ht="105">
      <c r="A156" s="63" t="str">
        <f ca="1">Nov!A156</f>
        <v>†.Îú.</v>
      </c>
      <c r="B156" s="63" t="s">
        <v>69</v>
      </c>
      <c r="C156" s="63" t="str">
        <f>C2</f>
        <v>´ÖÖÖß»Ö ´Ö×Æü­µÖÖŸÖß»Ö (†ÖòŒ™üÖê ) ¯ÖÏ»ÖÓ×²ÖŸÖ ¯Ö×¸ü“”êû¤ü</v>
      </c>
      <c r="D156" s="63" t="str">
        <f>D2</f>
        <v>­Ö¾Öß­Ö †Ö»Öê»Öê ¯Ö×¸ü“”êû¤ü</v>
      </c>
      <c r="E156" s="63" t="str">
        <f>E2</f>
        <v>‹ãúÖ ¯ÖÏ»ÖÓ×²ÖŸÖ ¯Ö×¸ü“”êû¤ü</v>
      </c>
      <c r="F156" s="63" t="str">
        <f>F2</f>
        <v>†­Öã¯ÖÖ»Ö­Ö ÃÖÖ¤ü¸ü êú»Öê»Öê ¯Ö×¸ü“”êû¤ü (­ÖÖê¾Æëü²Ö¸ü)</v>
      </c>
      <c r="G156" s="63" t="str">
        <f>G2</f>
        <v>­ÖÖê¾Æëü²Ö¸ü ü´Ö×Æü­µÖÖŸÖ ×­ÖúÖ»Öß úÖœü»Öê»Öê ¯Ö×¸ü“”êû¤ü</v>
      </c>
      <c r="H156" s="63" t="str">
        <f>H2</f>
        <v>´ÖÖÆêü ­ÖÖê¾Æêü²Ö¸ü ü 2016 †Öê¸ü ¯ÖÏ»ÖÓ×²ÖŸÖ ¯Ö×¸ü“”êû¤ü</v>
      </c>
    </row>
    <row r="157" spans="1:8" ht="18.75">
      <c r="A157" s="33">
        <f ca="1">Nov!A157</f>
        <v>1</v>
      </c>
      <c r="B157" s="33">
        <f ca="1">Nov!B157</f>
        <v>2</v>
      </c>
      <c r="C157" s="33">
        <v>3</v>
      </c>
      <c r="D157" s="33">
        <v>4</v>
      </c>
      <c r="E157" s="33">
        <v>5</v>
      </c>
      <c r="F157" s="33">
        <v>6</v>
      </c>
      <c r="G157" s="33">
        <v>7</v>
      </c>
      <c r="H157" s="33">
        <v>8</v>
      </c>
    </row>
    <row r="158" spans="1:8" ht="24">
      <c r="A158" s="11">
        <v>1</v>
      </c>
      <c r="B158" s="4" t="s">
        <v>2</v>
      </c>
      <c r="C158" s="11">
        <f>'Oct '!H159</f>
        <v>332</v>
      </c>
      <c r="D158" s="11">
        <v>0</v>
      </c>
      <c r="E158" s="11">
        <f>SUM(C158+D158)</f>
        <v>332</v>
      </c>
      <c r="F158" s="11">
        <v>0</v>
      </c>
      <c r="G158" s="11">
        <v>0</v>
      </c>
      <c r="H158" s="11">
        <f>SUM(E158-G158)</f>
        <v>332</v>
      </c>
    </row>
    <row r="159" spans="1:8" ht="24">
      <c r="A159" s="11">
        <v>2</v>
      </c>
      <c r="B159" s="4" t="s">
        <v>3</v>
      </c>
      <c r="C159" s="11">
        <f>'Oct '!H160</f>
        <v>235</v>
      </c>
      <c r="D159" s="11">
        <v>0</v>
      </c>
      <c r="E159" s="11">
        <f t="shared" ref="E159:E169" si="14">SUM(C159+D159)</f>
        <v>235</v>
      </c>
      <c r="F159" s="11">
        <v>0</v>
      </c>
      <c r="G159" s="11">
        <v>0</v>
      </c>
      <c r="H159" s="11">
        <f t="shared" ref="H159:H168" si="15">SUM(E159-G159)</f>
        <v>235</v>
      </c>
    </row>
    <row r="160" spans="1:8" ht="24">
      <c r="A160" s="11">
        <v>3</v>
      </c>
      <c r="B160" s="4" t="s">
        <v>4</v>
      </c>
      <c r="C160" s="11">
        <f>'Oct '!H161</f>
        <v>167</v>
      </c>
      <c r="D160" s="11">
        <v>0</v>
      </c>
      <c r="E160" s="11">
        <f t="shared" si="14"/>
        <v>167</v>
      </c>
      <c r="F160" s="11">
        <v>0</v>
      </c>
      <c r="G160" s="11">
        <v>0</v>
      </c>
      <c r="H160" s="11">
        <f t="shared" si="15"/>
        <v>167</v>
      </c>
    </row>
    <row r="161" spans="1:8" ht="24">
      <c r="A161" s="11">
        <v>4</v>
      </c>
      <c r="B161" s="4" t="s">
        <v>5</v>
      </c>
      <c r="C161" s="11">
        <f>'Oct '!H162</f>
        <v>93</v>
      </c>
      <c r="D161" s="11">
        <v>0</v>
      </c>
      <c r="E161" s="11">
        <f>SUM(C161+D161)</f>
        <v>93</v>
      </c>
      <c r="F161" s="11">
        <v>0</v>
      </c>
      <c r="G161" s="11">
        <v>0</v>
      </c>
      <c r="H161" s="11">
        <f t="shared" si="15"/>
        <v>93</v>
      </c>
    </row>
    <row r="162" spans="1:8" ht="24">
      <c r="A162" s="11">
        <v>5</v>
      </c>
      <c r="B162" s="4" t="s">
        <v>6</v>
      </c>
      <c r="C162" s="11">
        <f>'Oct '!H163</f>
        <v>124</v>
      </c>
      <c r="D162" s="11">
        <v>0</v>
      </c>
      <c r="E162" s="11">
        <f t="shared" si="14"/>
        <v>124</v>
      </c>
      <c r="F162" s="11">
        <v>0</v>
      </c>
      <c r="G162" s="11">
        <v>0</v>
      </c>
      <c r="H162" s="11">
        <f t="shared" si="15"/>
        <v>124</v>
      </c>
    </row>
    <row r="163" spans="1:8" ht="24">
      <c r="A163" s="11">
        <v>6</v>
      </c>
      <c r="B163" s="4" t="s">
        <v>7</v>
      </c>
      <c r="C163" s="11">
        <f>'Oct '!H164</f>
        <v>263</v>
      </c>
      <c r="D163" s="11">
        <v>0</v>
      </c>
      <c r="E163" s="11">
        <f t="shared" si="14"/>
        <v>263</v>
      </c>
      <c r="F163" s="11">
        <v>0</v>
      </c>
      <c r="G163" s="11">
        <v>0</v>
      </c>
      <c r="H163" s="11">
        <f t="shared" si="15"/>
        <v>263</v>
      </c>
    </row>
    <row r="164" spans="1:8" ht="24">
      <c r="A164" s="11">
        <v>7</v>
      </c>
      <c r="B164" s="4" t="s">
        <v>8</v>
      </c>
      <c r="C164" s="11">
        <f>'Oct '!H165</f>
        <v>317</v>
      </c>
      <c r="D164" s="11">
        <v>0</v>
      </c>
      <c r="E164" s="11">
        <f t="shared" si="14"/>
        <v>317</v>
      </c>
      <c r="F164" s="11">
        <v>0</v>
      </c>
      <c r="G164" s="11">
        <v>0</v>
      </c>
      <c r="H164" s="11">
        <f t="shared" si="15"/>
        <v>317</v>
      </c>
    </row>
    <row r="165" spans="1:8" ht="24">
      <c r="A165" s="11">
        <v>8</v>
      </c>
      <c r="B165" s="4" t="s">
        <v>9</v>
      </c>
      <c r="C165" s="11">
        <f>'Oct '!H166</f>
        <v>360</v>
      </c>
      <c r="D165" s="11">
        <v>0</v>
      </c>
      <c r="E165" s="11">
        <f t="shared" si="14"/>
        <v>360</v>
      </c>
      <c r="F165" s="11">
        <v>0</v>
      </c>
      <c r="G165" s="11">
        <v>0</v>
      </c>
      <c r="H165" s="11">
        <f t="shared" si="15"/>
        <v>360</v>
      </c>
    </row>
    <row r="166" spans="1:8" ht="24">
      <c r="A166" s="11">
        <v>9</v>
      </c>
      <c r="B166" s="4" t="s">
        <v>10</v>
      </c>
      <c r="C166" s="11">
        <f>'Oct '!H167</f>
        <v>172</v>
      </c>
      <c r="D166" s="11">
        <v>0</v>
      </c>
      <c r="E166" s="11">
        <f t="shared" si="14"/>
        <v>172</v>
      </c>
      <c r="F166" s="11">
        <v>0</v>
      </c>
      <c r="G166" s="11">
        <v>0</v>
      </c>
      <c r="H166" s="11">
        <f t="shared" si="15"/>
        <v>172</v>
      </c>
    </row>
    <row r="167" spans="1:8" ht="24">
      <c r="A167" s="11">
        <v>10</v>
      </c>
      <c r="B167" s="4" t="s">
        <v>11</v>
      </c>
      <c r="C167" s="11">
        <f>'Oct '!H168</f>
        <v>109</v>
      </c>
      <c r="D167" s="11">
        <v>0</v>
      </c>
      <c r="E167" s="11">
        <f t="shared" si="14"/>
        <v>109</v>
      </c>
      <c r="F167" s="11">
        <v>0</v>
      </c>
      <c r="G167" s="11">
        <v>0</v>
      </c>
      <c r="H167" s="11">
        <f t="shared" si="15"/>
        <v>109</v>
      </c>
    </row>
    <row r="168" spans="1:8" ht="24">
      <c r="A168" s="11">
        <v>11</v>
      </c>
      <c r="B168" s="4" t="s">
        <v>12</v>
      </c>
      <c r="C168" s="11">
        <f>'Oct '!H169</f>
        <v>193</v>
      </c>
      <c r="D168" s="11">
        <v>0</v>
      </c>
      <c r="E168" s="11">
        <f t="shared" si="14"/>
        <v>193</v>
      </c>
      <c r="F168" s="11">
        <v>0</v>
      </c>
      <c r="G168" s="11">
        <v>0</v>
      </c>
      <c r="H168" s="11">
        <f t="shared" si="15"/>
        <v>193</v>
      </c>
    </row>
    <row r="169" spans="1:8" ht="24">
      <c r="A169" s="4"/>
      <c r="B169" s="4" t="s">
        <v>13</v>
      </c>
      <c r="C169" s="11">
        <f>'Oct '!H170</f>
        <v>2365</v>
      </c>
      <c r="D169" s="10">
        <f>SUM(D158:D168)</f>
        <v>0</v>
      </c>
      <c r="E169" s="11">
        <f t="shared" si="14"/>
        <v>2365</v>
      </c>
      <c r="F169" s="10">
        <f>SUM(F158:F168)</f>
        <v>0</v>
      </c>
      <c r="G169" s="10">
        <f>SUM(G158:G168)</f>
        <v>0</v>
      </c>
      <c r="H169" s="10">
        <f>SUM(H158:H168)</f>
        <v>2365</v>
      </c>
    </row>
    <row r="170" spans="1:8" ht="24">
      <c r="A170" s="2"/>
    </row>
    <row r="171" spans="1:8" ht="24">
      <c r="A171" s="2"/>
    </row>
    <row r="172" spans="1:8" ht="24">
      <c r="G172" s="1" t="s">
        <v>31</v>
      </c>
      <c r="H172" s="1"/>
    </row>
    <row r="173" spans="1:8" ht="24">
      <c r="G173" s="1" t="s">
        <v>32</v>
      </c>
      <c r="H173" s="1"/>
    </row>
    <row r="174" spans="1:8" ht="24">
      <c r="G174" s="1"/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1">
      <c r="A179" s="139" t="str">
        <f>A155</f>
        <v>Ã£ÖÖ×­Öú ×­Ö¬Öß »ÖêÖÖ ¯ÖÏ»ÖÓ×²ÖŸÖ ¯Ö×¸ü“”êû¤ü 2016-17 ×•Ö»ÆüÖ ¯Ö×¸üÂÖ¤ü,²Öß›ü</v>
      </c>
      <c r="B179" s="139"/>
      <c r="C179" s="139"/>
      <c r="D179" s="139"/>
      <c r="E179" s="139"/>
      <c r="F179" s="139"/>
      <c r="G179" s="139"/>
      <c r="H179" s="34" t="str">
        <f>H155</f>
        <v>­ÖÖê¾Æêü²Ö¸ü 2016</v>
      </c>
    </row>
    <row r="180" spans="1:8" ht="105">
      <c r="A180" s="63" t="str">
        <f ca="1">A156</f>
        <v>†.Îú.</v>
      </c>
      <c r="B180" s="63" t="s">
        <v>67</v>
      </c>
      <c r="C180" s="63" t="str">
        <f t="shared" ref="C180:H180" si="16">C156</f>
        <v>´ÖÖÖß»Ö ´Ö×Æü­µÖÖŸÖß»Ö (†ÖòŒ™üÖê ) ¯ÖÏ»ÖÓ×²ÖŸÖ ¯Ö×¸ü“”êû¤ü</v>
      </c>
      <c r="D180" s="63" t="str">
        <f t="shared" si="16"/>
        <v>­Ö¾Öß­Ö †Ö»Öê»Öê ¯Ö×¸ü“”êû¤ü</v>
      </c>
      <c r="E180" s="63" t="str">
        <f t="shared" si="16"/>
        <v>‹ãúÖ ¯ÖÏ»ÖÓ×²ÖŸÖ ¯Ö×¸ü“”êû¤ü</v>
      </c>
      <c r="F180" s="63" t="str">
        <f t="shared" si="16"/>
        <v>†­Öã¯ÖÖ»Ö­Ö ÃÖÖ¤ü¸ü êú»Öê»Öê ¯Ö×¸ü“”êû¤ü (­ÖÖê¾Æëü²Ö¸ü)</v>
      </c>
      <c r="G180" s="63" t="str">
        <f t="shared" si="16"/>
        <v>­ÖÖê¾Æëü²Ö¸ü ü´Ö×Æü­µÖÖŸÖ ×­ÖúÖ»Öß úÖœü»Öê»Öê ¯Ö×¸ü“”êû¤ü</v>
      </c>
      <c r="H180" s="63" t="str">
        <f t="shared" si="16"/>
        <v>´ÖÖÆêü ­ÖÖê¾Æêü²Ö¸ü ü 2016 †Öê¸ü ¯ÖÏ»ÖÓ×²ÖŸÖ ¯Ö×¸ü“”êû¤ü</v>
      </c>
    </row>
    <row r="181" spans="1:8" ht="24">
      <c r="A181" s="11">
        <f ca="1">A157</f>
        <v>1</v>
      </c>
      <c r="B181" s="11">
        <f t="shared" ref="B181" ca="1" si="17">B157</f>
        <v>2</v>
      </c>
      <c r="C181" s="11">
        <v>3</v>
      </c>
      <c r="D181" s="11">
        <v>4</v>
      </c>
      <c r="E181" s="11">
        <v>5</v>
      </c>
      <c r="F181" s="11">
        <v>6</v>
      </c>
      <c r="G181" s="11">
        <v>7</v>
      </c>
      <c r="H181" s="11">
        <v>8</v>
      </c>
    </row>
    <row r="182" spans="1:8" ht="24">
      <c r="A182" s="11">
        <v>1</v>
      </c>
      <c r="B182" s="4" t="s">
        <v>14</v>
      </c>
      <c r="C182" s="11">
        <f>'Oct '!H183</f>
        <v>1070</v>
      </c>
      <c r="D182" s="11">
        <v>0</v>
      </c>
      <c r="E182" s="11">
        <f>SUM(C182+D182)</f>
        <v>1070</v>
      </c>
      <c r="F182" s="11">
        <v>0</v>
      </c>
      <c r="G182" s="11">
        <v>0</v>
      </c>
      <c r="H182" s="11">
        <f>SUM(E182-G182)</f>
        <v>1070</v>
      </c>
    </row>
    <row r="183" spans="1:8" ht="24">
      <c r="A183" s="11">
        <v>2</v>
      </c>
      <c r="B183" s="4" t="s">
        <v>15</v>
      </c>
      <c r="C183" s="11">
        <f>'Oct '!H184</f>
        <v>665</v>
      </c>
      <c r="D183" s="11">
        <v>0</v>
      </c>
      <c r="E183" s="11">
        <f t="shared" ref="E183:E194" si="18">SUM(C183+D183)</f>
        <v>665</v>
      </c>
      <c r="F183" s="11">
        <v>0</v>
      </c>
      <c r="G183" s="11">
        <v>0</v>
      </c>
      <c r="H183" s="11">
        <f t="shared" ref="H183:H193" si="19">SUM(E183-G183)</f>
        <v>665</v>
      </c>
    </row>
    <row r="184" spans="1:8" ht="24">
      <c r="A184" s="11">
        <v>3</v>
      </c>
      <c r="B184" s="4" t="s">
        <v>16</v>
      </c>
      <c r="C184" s="11">
        <f>'Oct '!H185</f>
        <v>786</v>
      </c>
      <c r="D184" s="11">
        <v>0</v>
      </c>
      <c r="E184" s="11">
        <f t="shared" si="18"/>
        <v>786</v>
      </c>
      <c r="F184" s="11">
        <v>0</v>
      </c>
      <c r="G184" s="11">
        <v>0</v>
      </c>
      <c r="H184" s="11">
        <f t="shared" si="19"/>
        <v>786</v>
      </c>
    </row>
    <row r="185" spans="1:8" ht="24">
      <c r="A185" s="11">
        <v>4</v>
      </c>
      <c r="B185" s="4" t="s">
        <v>17</v>
      </c>
      <c r="C185" s="11">
        <f>'Oct '!H186</f>
        <v>1055</v>
      </c>
      <c r="D185" s="11">
        <v>0</v>
      </c>
      <c r="E185" s="11">
        <f t="shared" si="18"/>
        <v>1055</v>
      </c>
      <c r="F185" s="11">
        <v>0</v>
      </c>
      <c r="G185" s="11">
        <v>0</v>
      </c>
      <c r="H185" s="11">
        <f t="shared" si="19"/>
        <v>1055</v>
      </c>
    </row>
    <row r="186" spans="1:8" ht="24">
      <c r="A186" s="11">
        <v>5</v>
      </c>
      <c r="B186" s="4" t="s">
        <v>18</v>
      </c>
      <c r="C186" s="11">
        <f>'Oct '!H187</f>
        <v>476</v>
      </c>
      <c r="D186" s="11">
        <v>0</v>
      </c>
      <c r="E186" s="11">
        <f t="shared" si="18"/>
        <v>476</v>
      </c>
      <c r="F186" s="11">
        <v>0</v>
      </c>
      <c r="G186" s="11">
        <v>0</v>
      </c>
      <c r="H186" s="11">
        <f t="shared" si="19"/>
        <v>476</v>
      </c>
    </row>
    <row r="187" spans="1:8" ht="24">
      <c r="A187" s="11">
        <v>6</v>
      </c>
      <c r="B187" s="4" t="s">
        <v>19</v>
      </c>
      <c r="C187" s="11">
        <f>'Oct '!H188</f>
        <v>1149</v>
      </c>
      <c r="D187" s="11">
        <v>0</v>
      </c>
      <c r="E187" s="11">
        <f t="shared" si="18"/>
        <v>1149</v>
      </c>
      <c r="F187" s="11">
        <v>0</v>
      </c>
      <c r="G187" s="11">
        <v>0</v>
      </c>
      <c r="H187" s="11">
        <f t="shared" si="19"/>
        <v>1149</v>
      </c>
    </row>
    <row r="188" spans="1:8" ht="24">
      <c r="A188" s="11">
        <v>7</v>
      </c>
      <c r="B188" s="4" t="s">
        <v>20</v>
      </c>
      <c r="C188" s="11">
        <f>'Oct '!H189</f>
        <v>787</v>
      </c>
      <c r="D188" s="11">
        <v>0</v>
      </c>
      <c r="E188" s="11">
        <f t="shared" si="18"/>
        <v>787</v>
      </c>
      <c r="F188" s="11">
        <v>0</v>
      </c>
      <c r="G188" s="11">
        <v>0</v>
      </c>
      <c r="H188" s="11">
        <f t="shared" si="19"/>
        <v>787</v>
      </c>
    </row>
    <row r="189" spans="1:8" ht="24">
      <c r="A189" s="11">
        <v>8</v>
      </c>
      <c r="B189" s="4" t="s">
        <v>21</v>
      </c>
      <c r="C189" s="11">
        <f>'Oct '!H190</f>
        <v>84</v>
      </c>
      <c r="D189" s="11">
        <v>0</v>
      </c>
      <c r="E189" s="11">
        <f t="shared" si="18"/>
        <v>84</v>
      </c>
      <c r="F189" s="11">
        <v>0</v>
      </c>
      <c r="G189" s="11">
        <v>0</v>
      </c>
      <c r="H189" s="11">
        <f t="shared" si="19"/>
        <v>84</v>
      </c>
    </row>
    <row r="190" spans="1:8" ht="24">
      <c r="A190" s="11">
        <v>9</v>
      </c>
      <c r="B190" s="4" t="s">
        <v>22</v>
      </c>
      <c r="C190" s="11">
        <f>'Oct '!H191</f>
        <v>252</v>
      </c>
      <c r="D190" s="11">
        <v>0</v>
      </c>
      <c r="E190" s="11">
        <f t="shared" si="18"/>
        <v>252</v>
      </c>
      <c r="F190" s="11">
        <v>0</v>
      </c>
      <c r="G190" s="11">
        <v>0</v>
      </c>
      <c r="H190" s="11">
        <f t="shared" si="19"/>
        <v>252</v>
      </c>
    </row>
    <row r="191" spans="1:8" ht="24">
      <c r="A191" s="11">
        <v>10</v>
      </c>
      <c r="B191" s="4" t="s">
        <v>70</v>
      </c>
      <c r="C191" s="11">
        <f>'Oct '!H192</f>
        <v>887</v>
      </c>
      <c r="D191" s="11">
        <v>0</v>
      </c>
      <c r="E191" s="11">
        <f t="shared" si="18"/>
        <v>887</v>
      </c>
      <c r="F191" s="11">
        <v>0</v>
      </c>
      <c r="G191" s="11">
        <v>0</v>
      </c>
      <c r="H191" s="11">
        <f t="shared" si="19"/>
        <v>887</v>
      </c>
    </row>
    <row r="192" spans="1:8" ht="24">
      <c r="A192" s="11">
        <v>11</v>
      </c>
      <c r="B192" s="4" t="s">
        <v>24</v>
      </c>
      <c r="C192" s="11">
        <f>'Oct '!H193</f>
        <v>264</v>
      </c>
      <c r="D192" s="11">
        <v>0</v>
      </c>
      <c r="E192" s="11">
        <f t="shared" si="18"/>
        <v>264</v>
      </c>
      <c r="F192" s="11">
        <v>0</v>
      </c>
      <c r="G192" s="11">
        <v>0</v>
      </c>
      <c r="H192" s="11">
        <f t="shared" si="19"/>
        <v>264</v>
      </c>
    </row>
    <row r="193" spans="1:8" ht="24">
      <c r="A193" s="11">
        <v>12</v>
      </c>
      <c r="B193" s="4" t="s">
        <v>25</v>
      </c>
      <c r="C193" s="11">
        <f>'Oct '!H194</f>
        <v>417</v>
      </c>
      <c r="D193" s="11">
        <v>0</v>
      </c>
      <c r="E193" s="11">
        <f t="shared" si="18"/>
        <v>417</v>
      </c>
      <c r="F193" s="11">
        <v>0</v>
      </c>
      <c r="G193" s="11">
        <v>0</v>
      </c>
      <c r="H193" s="11">
        <f t="shared" si="19"/>
        <v>417</v>
      </c>
    </row>
    <row r="194" spans="1:8" ht="24">
      <c r="A194" s="11"/>
      <c r="B194" s="4" t="s">
        <v>13</v>
      </c>
      <c r="C194" s="11">
        <f>'Oct '!H195</f>
        <v>7892</v>
      </c>
      <c r="D194" s="10">
        <f>SUM(D182:D193)</f>
        <v>0</v>
      </c>
      <c r="E194" s="11">
        <f t="shared" si="18"/>
        <v>7892</v>
      </c>
      <c r="F194" s="10">
        <f>SUM(F182:F193)</f>
        <v>0</v>
      </c>
      <c r="G194" s="10">
        <f>SUM(G182:G193)</f>
        <v>0</v>
      </c>
      <c r="H194" s="10">
        <f>SUM(H182:H193)</f>
        <v>7892</v>
      </c>
    </row>
    <row r="195" spans="1:8" ht="24">
      <c r="A195" s="2"/>
    </row>
    <row r="196" spans="1:8" ht="24">
      <c r="A196" s="2"/>
      <c r="G196" s="1" t="s">
        <v>31</v>
      </c>
      <c r="H196" s="1"/>
    </row>
    <row r="197" spans="1:8" ht="24">
      <c r="A197" s="2"/>
      <c r="G197" s="1" t="s">
        <v>32</v>
      </c>
      <c r="H197" s="1"/>
    </row>
    <row r="204" spans="1:8" ht="24">
      <c r="A204" s="2"/>
      <c r="B204" t="e">
        <f>#REF!</f>
        <v>#REF!</v>
      </c>
    </row>
    <row r="205" spans="1:8" ht="20.25" thickBot="1">
      <c r="B205" t="e">
        <f>#REF!</f>
        <v>#REF!</v>
      </c>
      <c r="H205" s="16" t="str">
        <f>H155</f>
        <v>­ÖÖê¾Æêü²Ö¸ü 2016</v>
      </c>
    </row>
    <row r="206" spans="1:8">
      <c r="A206" s="133" t="s">
        <v>0</v>
      </c>
      <c r="B206" s="133" t="s">
        <v>27</v>
      </c>
      <c r="C206" s="133" t="str">
        <f t="shared" ref="C206" si="20">C156</f>
        <v>´ÖÖÖß»Ö ´Ö×Æü­µÖÖŸÖß»Ö (†ÖòŒ™üÖê ) ¯ÖÏ»ÖÓ×²ÖŸÖ ¯Ö×¸ü“”êû¤ü</v>
      </c>
      <c r="D206" s="133" t="str">
        <f>D156</f>
        <v>­Ö¾Öß­Ö †Ö»Öê»Öê ¯Ö×¸ü“”êû¤ü</v>
      </c>
      <c r="E206" s="133" t="str">
        <f>E156</f>
        <v>‹ãúÖ ¯ÖÏ»ÖÓ×²ÖŸÖ ¯Ö×¸ü“”êû¤ü</v>
      </c>
      <c r="F206" s="133" t="str">
        <f>F156</f>
        <v>†­Öã¯ÖÖ»Ö­Ö ÃÖÖ¤ü¸ü êú»Öê»Öê ¯Ö×¸ü“”êû¤ü (­ÖÖê¾Æëü²Ö¸ü)</v>
      </c>
      <c r="G206" s="133" t="str">
        <f>G156</f>
        <v>­ÖÖê¾Æëü²Ö¸ü ü´Ö×Æü­µÖÖŸÖ ×­ÖúÖ»Öß úÖœü»Öê»Öê ¯Ö×¸ü“”êû¤ü</v>
      </c>
      <c r="H206" s="133" t="str">
        <f t="shared" ref="H206" si="21">H156</f>
        <v>´ÖÖÆêü ­ÖÖê¾Æêü²Ö¸ü ü 2016 †Öê¸ü ¯ÖÏ»ÖÓ×²ÖŸÖ ¯Ö×¸ü“”êû¤ü</v>
      </c>
    </row>
    <row r="207" spans="1:8" ht="114" customHeight="1" thickBot="1">
      <c r="A207" s="134"/>
      <c r="B207" s="134"/>
      <c r="C207" s="134"/>
      <c r="D207" s="134"/>
      <c r="E207" s="134"/>
      <c r="F207" s="134"/>
      <c r="G207" s="134"/>
      <c r="H207" s="134"/>
    </row>
    <row r="208" spans="1:8" ht="73.5" customHeight="1" thickBot="1">
      <c r="A208" s="65">
        <v>1</v>
      </c>
      <c r="B208" s="62" t="s">
        <v>28</v>
      </c>
      <c r="C208" s="7">
        <f>'Oct '!H209</f>
        <v>10257</v>
      </c>
      <c r="D208" s="7">
        <f t="shared" ref="D208:H208" si="22">D194+D169</f>
        <v>0</v>
      </c>
      <c r="E208" s="7">
        <f t="shared" si="22"/>
        <v>10257</v>
      </c>
      <c r="F208" s="7">
        <f t="shared" si="22"/>
        <v>0</v>
      </c>
      <c r="G208" s="7">
        <f t="shared" si="22"/>
        <v>0</v>
      </c>
      <c r="H208" s="7">
        <f t="shared" si="22"/>
        <v>10257</v>
      </c>
    </row>
  </sheetData>
  <mergeCells count="23">
    <mergeCell ref="F206:F207"/>
    <mergeCell ref="G206:G207"/>
    <mergeCell ref="H206:H207"/>
    <mergeCell ref="F122:F123"/>
    <mergeCell ref="G122:G123"/>
    <mergeCell ref="H122:H123"/>
    <mergeCell ref="A155:G155"/>
    <mergeCell ref="A179:G179"/>
    <mergeCell ref="A206:A207"/>
    <mergeCell ref="B206:B207"/>
    <mergeCell ref="C206:C207"/>
    <mergeCell ref="D206:D207"/>
    <mergeCell ref="E206:E207"/>
    <mergeCell ref="A122:A123"/>
    <mergeCell ref="B122:B123"/>
    <mergeCell ref="C122:C123"/>
    <mergeCell ref="D122:D123"/>
    <mergeCell ref="E122:E123"/>
    <mergeCell ref="A1:G1"/>
    <mergeCell ref="A21:G21"/>
    <mergeCell ref="B41:G41"/>
    <mergeCell ref="A74:G74"/>
    <mergeCell ref="A97:G97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topLeftCell="A202" zoomScaleSheetLayoutView="100" workbookViewId="0">
      <selection activeCell="D182" sqref="D182"/>
    </sheetView>
  </sheetViews>
  <sheetFormatPr defaultRowHeight="15"/>
  <cols>
    <col min="1" max="1" width="6.7109375" customWidth="1"/>
    <col min="2" max="2" width="15.28515625" customWidth="1"/>
    <col min="3" max="3" width="13.140625" customWidth="1"/>
    <col min="4" max="4" width="8.140625" bestFit="1" customWidth="1"/>
    <col min="5" max="5" width="9.7109375" customWidth="1"/>
    <col min="6" max="6" width="11.5703125" customWidth="1"/>
    <col min="7" max="7" width="15.140625" customWidth="1"/>
    <col min="8" max="8" width="16.140625" customWidth="1"/>
    <col min="9" max="9" width="4.42578125" customWidth="1"/>
  </cols>
  <sheetData>
    <row r="1" spans="1:9" ht="30.75" customHeight="1">
      <c r="A1" s="135" t="s">
        <v>106</v>
      </c>
      <c r="B1" s="135"/>
      <c r="C1" s="135"/>
      <c r="D1" s="135"/>
      <c r="E1" s="135"/>
      <c r="F1" s="135"/>
      <c r="G1" s="135"/>
      <c r="H1" s="46" t="s">
        <v>159</v>
      </c>
      <c r="I1" s="20"/>
    </row>
    <row r="2" spans="1:9" s="17" customFormat="1" ht="90.75" customHeight="1">
      <c r="A2" s="63" t="s">
        <v>0</v>
      </c>
      <c r="B2" s="63" t="s">
        <v>67</v>
      </c>
      <c r="C2" s="52" t="s">
        <v>160</v>
      </c>
      <c r="D2" s="63" t="s">
        <v>63</v>
      </c>
      <c r="E2" s="63" t="s">
        <v>38</v>
      </c>
      <c r="F2" s="63" t="s">
        <v>161</v>
      </c>
      <c r="G2" s="63" t="s">
        <v>162</v>
      </c>
      <c r="H2" s="63" t="s">
        <v>163</v>
      </c>
      <c r="I2" s="21"/>
    </row>
    <row r="3" spans="1:9" s="8" customFormat="1" ht="24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22"/>
    </row>
    <row r="4" spans="1:9" ht="24">
      <c r="A4" s="11">
        <v>1</v>
      </c>
      <c r="B4" s="4" t="s">
        <v>14</v>
      </c>
      <c r="C4" s="11">
        <f>Nov!H4</f>
        <v>111</v>
      </c>
      <c r="D4" s="11">
        <v>0</v>
      </c>
      <c r="E4" s="11">
        <f>SUM(C4:D4)</f>
        <v>111</v>
      </c>
      <c r="F4" s="11">
        <v>0</v>
      </c>
      <c r="G4" s="11">
        <v>0</v>
      </c>
      <c r="H4" s="11">
        <f>E4-G4</f>
        <v>111</v>
      </c>
      <c r="I4" s="22"/>
    </row>
    <row r="5" spans="1:9" ht="24">
      <c r="A5" s="11">
        <v>2</v>
      </c>
      <c r="B5" s="4" t="s">
        <v>15</v>
      </c>
      <c r="C5" s="11">
        <f>Nov!H5</f>
        <v>88</v>
      </c>
      <c r="D5" s="11">
        <v>0</v>
      </c>
      <c r="E5" s="11">
        <f t="shared" ref="E5:E15" si="0">SUM(C5:D5)</f>
        <v>88</v>
      </c>
      <c r="F5" s="26">
        <v>0</v>
      </c>
      <c r="G5" s="11">
        <v>0</v>
      </c>
      <c r="H5" s="11">
        <f t="shared" ref="H5:H16" si="1">E5-G5</f>
        <v>88</v>
      </c>
      <c r="I5" s="22"/>
    </row>
    <row r="6" spans="1:9" ht="24">
      <c r="A6" s="11">
        <v>3</v>
      </c>
      <c r="B6" s="4" t="s">
        <v>16</v>
      </c>
      <c r="C6" s="11">
        <f>Nov!H6</f>
        <v>163</v>
      </c>
      <c r="D6" s="11">
        <v>0</v>
      </c>
      <c r="E6" s="11">
        <f>SUM(C6:D6)</f>
        <v>163</v>
      </c>
      <c r="F6" s="11">
        <v>0</v>
      </c>
      <c r="G6" s="11">
        <v>0</v>
      </c>
      <c r="H6" s="11">
        <f t="shared" si="1"/>
        <v>163</v>
      </c>
      <c r="I6" s="22"/>
    </row>
    <row r="7" spans="1:9" ht="24">
      <c r="A7" s="11">
        <v>4</v>
      </c>
      <c r="B7" s="4" t="s">
        <v>17</v>
      </c>
      <c r="C7" s="11">
        <f>Nov!H7</f>
        <v>95</v>
      </c>
      <c r="D7" s="11">
        <v>0</v>
      </c>
      <c r="E7" s="11">
        <f t="shared" si="0"/>
        <v>95</v>
      </c>
      <c r="F7" s="11">
        <v>0</v>
      </c>
      <c r="G7" s="11">
        <v>0</v>
      </c>
      <c r="H7" s="11">
        <v>95</v>
      </c>
      <c r="I7" s="22"/>
    </row>
    <row r="8" spans="1:9" ht="24">
      <c r="A8" s="11">
        <v>5</v>
      </c>
      <c r="B8" s="4" t="s">
        <v>18</v>
      </c>
      <c r="C8" s="11">
        <f>Nov!H8</f>
        <v>90</v>
      </c>
      <c r="D8" s="11">
        <v>0</v>
      </c>
      <c r="E8" s="11">
        <f t="shared" si="0"/>
        <v>90</v>
      </c>
      <c r="F8" s="11">
        <v>0</v>
      </c>
      <c r="G8" s="11">
        <v>0</v>
      </c>
      <c r="H8" s="11">
        <f t="shared" si="1"/>
        <v>90</v>
      </c>
      <c r="I8" s="22"/>
    </row>
    <row r="9" spans="1:9" ht="24">
      <c r="A9" s="11">
        <v>6</v>
      </c>
      <c r="B9" s="4" t="s">
        <v>19</v>
      </c>
      <c r="C9" s="11">
        <f>Nov!H9</f>
        <v>133</v>
      </c>
      <c r="D9" s="11">
        <v>0</v>
      </c>
      <c r="E9" s="11">
        <f t="shared" si="0"/>
        <v>133</v>
      </c>
      <c r="F9" s="11">
        <v>0</v>
      </c>
      <c r="G9" s="11">
        <v>0</v>
      </c>
      <c r="H9" s="11">
        <f t="shared" si="1"/>
        <v>133</v>
      </c>
      <c r="I9" s="22"/>
    </row>
    <row r="10" spans="1:9" ht="29.25" customHeight="1">
      <c r="A10" s="11">
        <v>7</v>
      </c>
      <c r="B10" s="4" t="s">
        <v>20</v>
      </c>
      <c r="C10" s="11">
        <f>Nov!H10</f>
        <v>144</v>
      </c>
      <c r="D10" s="11">
        <v>0</v>
      </c>
      <c r="E10" s="11">
        <f t="shared" si="0"/>
        <v>144</v>
      </c>
      <c r="F10" s="11">
        <v>0</v>
      </c>
      <c r="G10" s="11">
        <v>0</v>
      </c>
      <c r="H10" s="11">
        <f t="shared" si="1"/>
        <v>144</v>
      </c>
      <c r="I10" s="22"/>
    </row>
    <row r="11" spans="1:9" ht="29.25" customHeight="1">
      <c r="A11" s="11">
        <v>8</v>
      </c>
      <c r="B11" s="4" t="s">
        <v>33</v>
      </c>
      <c r="C11" s="11">
        <f>Nov!H11</f>
        <v>37</v>
      </c>
      <c r="D11" s="11">
        <v>0</v>
      </c>
      <c r="E11" s="11">
        <f t="shared" si="0"/>
        <v>37</v>
      </c>
      <c r="F11" s="11">
        <v>0</v>
      </c>
      <c r="G11" s="11">
        <v>0</v>
      </c>
      <c r="H11" s="11">
        <f t="shared" si="1"/>
        <v>37</v>
      </c>
      <c r="I11" s="22"/>
    </row>
    <row r="12" spans="1:9" ht="29.25" customHeight="1">
      <c r="A12" s="11">
        <v>9</v>
      </c>
      <c r="B12" s="4" t="s">
        <v>34</v>
      </c>
      <c r="C12" s="11">
        <f>Nov!H12</f>
        <v>86</v>
      </c>
      <c r="D12" s="11">
        <v>0</v>
      </c>
      <c r="E12" s="11">
        <f t="shared" si="0"/>
        <v>86</v>
      </c>
      <c r="F12" s="11">
        <v>0</v>
      </c>
      <c r="G12" s="11">
        <v>0</v>
      </c>
      <c r="H12" s="11">
        <f t="shared" si="1"/>
        <v>86</v>
      </c>
      <c r="I12" s="22"/>
    </row>
    <row r="13" spans="1:9" ht="29.25" customHeight="1">
      <c r="A13" s="11">
        <v>10</v>
      </c>
      <c r="B13" s="4" t="s">
        <v>70</v>
      </c>
      <c r="C13" s="11">
        <f>Nov!H13</f>
        <v>85</v>
      </c>
      <c r="D13" s="11">
        <v>0</v>
      </c>
      <c r="E13" s="11">
        <f t="shared" si="0"/>
        <v>85</v>
      </c>
      <c r="F13" s="11">
        <v>0</v>
      </c>
      <c r="G13" s="11">
        <v>0</v>
      </c>
      <c r="H13" s="11">
        <f t="shared" si="1"/>
        <v>85</v>
      </c>
      <c r="I13" s="22"/>
    </row>
    <row r="14" spans="1:9" ht="29.25" customHeight="1">
      <c r="A14" s="11">
        <v>11</v>
      </c>
      <c r="B14" s="4" t="s">
        <v>35</v>
      </c>
      <c r="C14" s="11">
        <f>Nov!H14</f>
        <v>38</v>
      </c>
      <c r="D14" s="11">
        <v>0</v>
      </c>
      <c r="E14" s="11">
        <f t="shared" si="0"/>
        <v>38</v>
      </c>
      <c r="F14" s="11">
        <v>0</v>
      </c>
      <c r="G14" s="11">
        <v>0</v>
      </c>
      <c r="H14" s="11">
        <f t="shared" si="1"/>
        <v>38</v>
      </c>
      <c r="I14" s="22"/>
    </row>
    <row r="15" spans="1:9" ht="29.25" customHeight="1">
      <c r="A15" s="11">
        <v>12</v>
      </c>
      <c r="B15" s="4" t="s">
        <v>36</v>
      </c>
      <c r="C15" s="11">
        <f>Nov!H15</f>
        <v>94</v>
      </c>
      <c r="D15" s="11">
        <v>0</v>
      </c>
      <c r="E15" s="11">
        <f t="shared" si="0"/>
        <v>94</v>
      </c>
      <c r="F15" s="11">
        <v>0</v>
      </c>
      <c r="G15" s="11">
        <v>0</v>
      </c>
      <c r="H15" s="11">
        <f t="shared" si="1"/>
        <v>94</v>
      </c>
      <c r="I15" s="22"/>
    </row>
    <row r="16" spans="1:9" ht="29.25" customHeight="1">
      <c r="A16" s="4"/>
      <c r="B16" s="4" t="s">
        <v>13</v>
      </c>
      <c r="C16" s="11">
        <f>Nov!H16</f>
        <v>1169</v>
      </c>
      <c r="D16" s="11">
        <v>0</v>
      </c>
      <c r="E16" s="11">
        <f t="shared" ref="E16" si="2">SUM(C16:C16)</f>
        <v>1169</v>
      </c>
      <c r="F16" s="10">
        <f>SUM(F4:F15)</f>
        <v>0</v>
      </c>
      <c r="G16" s="10">
        <f>SUM(G4:G15)</f>
        <v>0</v>
      </c>
      <c r="H16" s="11">
        <f t="shared" si="1"/>
        <v>1169</v>
      </c>
      <c r="I16" s="22"/>
    </row>
    <row r="17" spans="1:9" ht="24">
      <c r="A17" s="2"/>
    </row>
    <row r="18" spans="1:9" ht="24">
      <c r="A18" s="2"/>
    </row>
    <row r="19" spans="1:9" ht="24">
      <c r="G19" s="1" t="s">
        <v>31</v>
      </c>
      <c r="H19" s="1"/>
    </row>
    <row r="20" spans="1:9" ht="24">
      <c r="G20" s="1" t="s">
        <v>32</v>
      </c>
      <c r="H20" s="1"/>
    </row>
    <row r="21" spans="1:9" ht="54.75" customHeight="1">
      <c r="A21" s="135" t="s">
        <v>106</v>
      </c>
      <c r="B21" s="135"/>
      <c r="C21" s="135"/>
      <c r="D21" s="135"/>
      <c r="E21" s="135"/>
      <c r="F21" s="135"/>
      <c r="G21" s="135"/>
      <c r="H21" s="49" t="str">
        <f>H1</f>
        <v>×›üÃÖê²Ö¸ü 2016</v>
      </c>
      <c r="I21" s="23"/>
    </row>
    <row r="22" spans="1:9" s="17" customFormat="1" ht="105">
      <c r="A22" s="63" t="str">
        <f>A2</f>
        <v>†.Îú.</v>
      </c>
      <c r="B22" s="63" t="s">
        <v>68</v>
      </c>
      <c r="C22" s="63" t="str">
        <f t="shared" ref="C22:F22" si="3">C2</f>
        <v>´ÖÖÖß»Ö ´Ö×Æü­µÖÖŸÖß»Ö (­ÖÖê¾Æëü²Ö¸ü) ¯ÖÏ»ÖÓ×²ÖŸÖ ¯Ö×¸ü“”êû¤ü</v>
      </c>
      <c r="D22" s="63" t="str">
        <f>D2</f>
        <v>­Ö¾Öß­Ö †Ö»Öê»Öê ¯Ö×¸ü“”êû¤ü</v>
      </c>
      <c r="E22" s="63" t="str">
        <f t="shared" si="3"/>
        <v>‹ãúÖ ¯ÖÏ»ÖÓ×²ÖŸÖ ¯Ö×¸ü“”êû¤ü</v>
      </c>
      <c r="F22" s="63" t="str">
        <f t="shared" si="3"/>
        <v>†­Öã¯ÖÖ»Ö­Ö ÃÖÖ¤ü¸ü êú»Öê»Öê ¯Ö×¸ü“”êû¤ü (×›üÃÖê²Ö¸ü )</v>
      </c>
      <c r="G22" s="63" t="str">
        <f>G2</f>
        <v>×›üÃÖë²Ö¸ü  ü´Ö×Æü­µÖÖŸÖ ×­ÖúÖ»Öß úÖœü»Öê»Öê ¯Ö×¸ü“”êû¤ü</v>
      </c>
      <c r="H22" s="63" t="str">
        <f>H2</f>
        <v>´ÖÖÆêü ×›üÃÖê²Ö¸ü 2016 †Öê¸ü ¯ÖÏ»ÖÓ×²ÖŸÖ ¯Ö×¸ü“”êû¤ü</v>
      </c>
      <c r="I22" s="21"/>
    </row>
    <row r="23" spans="1:9" ht="27" customHeight="1">
      <c r="A23" s="11">
        <f>A3</f>
        <v>1</v>
      </c>
      <c r="B23" s="11">
        <f>B3</f>
        <v>2</v>
      </c>
      <c r="C23" s="11">
        <f>C3</f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22"/>
    </row>
    <row r="24" spans="1:9" ht="27" customHeight="1">
      <c r="A24" s="11">
        <v>1</v>
      </c>
      <c r="B24" s="4" t="s">
        <v>2</v>
      </c>
      <c r="C24" s="11">
        <f>Nov!H24</f>
        <v>78</v>
      </c>
      <c r="D24" s="11">
        <v>0</v>
      </c>
      <c r="E24" s="11">
        <f>SUM(C24:D24)</f>
        <v>78</v>
      </c>
      <c r="F24" s="11">
        <v>0</v>
      </c>
      <c r="G24" s="11">
        <v>0</v>
      </c>
      <c r="H24" s="11">
        <f>E24-G24</f>
        <v>78</v>
      </c>
      <c r="I24" s="22"/>
    </row>
    <row r="25" spans="1:9" ht="27" customHeight="1">
      <c r="A25" s="11">
        <v>2</v>
      </c>
      <c r="B25" s="4" t="s">
        <v>3</v>
      </c>
      <c r="C25" s="11">
        <f>Nov!H25</f>
        <v>73</v>
      </c>
      <c r="D25" s="11">
        <v>0</v>
      </c>
      <c r="E25" s="11">
        <f t="shared" ref="E25:E35" si="4">SUM(C25:D25)</f>
        <v>73</v>
      </c>
      <c r="F25" s="11">
        <v>0</v>
      </c>
      <c r="G25" s="11">
        <v>0</v>
      </c>
      <c r="H25" s="11">
        <f t="shared" ref="H25:H34" si="5">E25-G25</f>
        <v>73</v>
      </c>
      <c r="I25" s="22"/>
    </row>
    <row r="26" spans="1:9" ht="27" customHeight="1">
      <c r="A26" s="11">
        <v>3</v>
      </c>
      <c r="B26" s="4" t="s">
        <v>4</v>
      </c>
      <c r="C26" s="11">
        <f>Nov!H26</f>
        <v>56</v>
      </c>
      <c r="D26" s="11">
        <v>0</v>
      </c>
      <c r="E26" s="11">
        <f t="shared" si="4"/>
        <v>56</v>
      </c>
      <c r="F26" s="11">
        <v>0</v>
      </c>
      <c r="G26" s="11">
        <v>0</v>
      </c>
      <c r="H26" s="11">
        <f t="shared" si="5"/>
        <v>56</v>
      </c>
      <c r="I26" s="22"/>
    </row>
    <row r="27" spans="1:9" ht="27" customHeight="1">
      <c r="A27" s="11">
        <v>4</v>
      </c>
      <c r="B27" s="4" t="s">
        <v>5</v>
      </c>
      <c r="C27" s="11">
        <f>Nov!H27</f>
        <v>90</v>
      </c>
      <c r="D27" s="11">
        <v>0</v>
      </c>
      <c r="E27" s="11">
        <f t="shared" si="4"/>
        <v>90</v>
      </c>
      <c r="F27" s="11">
        <v>0</v>
      </c>
      <c r="G27" s="11">
        <v>0</v>
      </c>
      <c r="H27" s="11">
        <f t="shared" si="5"/>
        <v>90</v>
      </c>
      <c r="I27" s="22"/>
    </row>
    <row r="28" spans="1:9" ht="27" customHeight="1">
      <c r="A28" s="11">
        <v>5</v>
      </c>
      <c r="B28" s="4" t="s">
        <v>6</v>
      </c>
      <c r="C28" s="11">
        <f>Nov!H28</f>
        <v>81</v>
      </c>
      <c r="D28" s="11">
        <v>0</v>
      </c>
      <c r="E28" s="11">
        <f t="shared" si="4"/>
        <v>81</v>
      </c>
      <c r="F28" s="11">
        <v>0</v>
      </c>
      <c r="G28" s="11">
        <v>0</v>
      </c>
      <c r="H28" s="11">
        <f t="shared" si="5"/>
        <v>81</v>
      </c>
      <c r="I28" s="22"/>
    </row>
    <row r="29" spans="1:9" ht="27" customHeight="1">
      <c r="A29" s="11">
        <v>6</v>
      </c>
      <c r="B29" s="4" t="s">
        <v>7</v>
      </c>
      <c r="C29" s="11">
        <f>Nov!H29</f>
        <v>112</v>
      </c>
      <c r="D29" s="11">
        <v>0</v>
      </c>
      <c r="E29" s="11">
        <f t="shared" si="4"/>
        <v>112</v>
      </c>
      <c r="F29" s="11">
        <v>0</v>
      </c>
      <c r="G29" s="11">
        <v>0</v>
      </c>
      <c r="H29" s="11">
        <f t="shared" si="5"/>
        <v>112</v>
      </c>
      <c r="I29" s="22"/>
    </row>
    <row r="30" spans="1:9" ht="27" customHeight="1">
      <c r="A30" s="11">
        <v>7</v>
      </c>
      <c r="B30" s="4" t="s">
        <v>8</v>
      </c>
      <c r="C30" s="11">
        <f>Nov!H30</f>
        <v>68</v>
      </c>
      <c r="D30" s="11">
        <v>0</v>
      </c>
      <c r="E30" s="11">
        <f t="shared" si="4"/>
        <v>68</v>
      </c>
      <c r="F30" s="11">
        <v>0</v>
      </c>
      <c r="G30" s="11">
        <v>0</v>
      </c>
      <c r="H30" s="11">
        <f t="shared" si="5"/>
        <v>68</v>
      </c>
      <c r="I30" s="22"/>
    </row>
    <row r="31" spans="1:9" ht="27" customHeight="1">
      <c r="A31" s="11">
        <v>8</v>
      </c>
      <c r="B31" s="4" t="s">
        <v>9</v>
      </c>
      <c r="C31" s="11">
        <f>Nov!H31</f>
        <v>24</v>
      </c>
      <c r="D31" s="11">
        <v>0</v>
      </c>
      <c r="E31" s="11">
        <f t="shared" si="4"/>
        <v>24</v>
      </c>
      <c r="F31" s="11">
        <v>0</v>
      </c>
      <c r="G31" s="11">
        <v>0</v>
      </c>
      <c r="H31" s="11">
        <f t="shared" si="5"/>
        <v>24</v>
      </c>
      <c r="I31" s="22"/>
    </row>
    <row r="32" spans="1:9" ht="27" customHeight="1">
      <c r="A32" s="11">
        <v>9</v>
      </c>
      <c r="B32" s="4" t="s">
        <v>10</v>
      </c>
      <c r="C32" s="11">
        <f>Nov!H32</f>
        <v>26</v>
      </c>
      <c r="D32" s="11">
        <v>0</v>
      </c>
      <c r="E32" s="11">
        <f t="shared" si="4"/>
        <v>26</v>
      </c>
      <c r="F32" s="11">
        <v>0</v>
      </c>
      <c r="G32" s="11">
        <v>0</v>
      </c>
      <c r="H32" s="11">
        <f t="shared" si="5"/>
        <v>26</v>
      </c>
      <c r="I32" s="22"/>
    </row>
    <row r="33" spans="1:9" ht="27" customHeight="1">
      <c r="A33" s="11">
        <v>10</v>
      </c>
      <c r="B33" s="4" t="s">
        <v>11</v>
      </c>
      <c r="C33" s="11">
        <f>Nov!H33</f>
        <v>18</v>
      </c>
      <c r="D33" s="11">
        <v>0</v>
      </c>
      <c r="E33" s="11">
        <f t="shared" si="4"/>
        <v>18</v>
      </c>
      <c r="F33" s="11">
        <v>0</v>
      </c>
      <c r="G33" s="11">
        <v>0</v>
      </c>
      <c r="H33" s="11">
        <f t="shared" si="5"/>
        <v>18</v>
      </c>
      <c r="I33" s="22"/>
    </row>
    <row r="34" spans="1:9" ht="27" customHeight="1">
      <c r="A34" s="11">
        <v>11</v>
      </c>
      <c r="B34" s="4" t="s">
        <v>12</v>
      </c>
      <c r="C34" s="11">
        <f>Nov!H34</f>
        <v>21</v>
      </c>
      <c r="D34" s="11">
        <v>0</v>
      </c>
      <c r="E34" s="11">
        <f t="shared" si="4"/>
        <v>21</v>
      </c>
      <c r="F34" s="11">
        <v>0</v>
      </c>
      <c r="G34" s="11">
        <v>0</v>
      </c>
      <c r="H34" s="11">
        <f t="shared" si="5"/>
        <v>21</v>
      </c>
      <c r="I34" s="22"/>
    </row>
    <row r="35" spans="1:9" ht="27" customHeight="1">
      <c r="A35" s="4"/>
      <c r="B35" s="4" t="s">
        <v>13</v>
      </c>
      <c r="C35" s="11">
        <f>Nov!H35</f>
        <v>647</v>
      </c>
      <c r="D35" s="11">
        <v>0</v>
      </c>
      <c r="E35" s="11">
        <f t="shared" si="4"/>
        <v>647</v>
      </c>
      <c r="F35" s="10">
        <f>SUM(F24:F34)</f>
        <v>0</v>
      </c>
      <c r="G35" s="10">
        <f>SUM(G24:G34)</f>
        <v>0</v>
      </c>
      <c r="H35" s="10">
        <f>SUM(H24:H34)</f>
        <v>647</v>
      </c>
      <c r="I35" s="24"/>
    </row>
    <row r="36" spans="1:9" ht="24">
      <c r="A36" s="2"/>
    </row>
    <row r="37" spans="1:9" ht="24">
      <c r="A37" s="2"/>
    </row>
    <row r="38" spans="1:9" ht="24">
      <c r="A38" s="2"/>
      <c r="G38" s="1" t="s">
        <v>31</v>
      </c>
      <c r="H38" s="1"/>
    </row>
    <row r="39" spans="1:9" ht="24">
      <c r="A39" s="2"/>
      <c r="G39" s="1" t="s">
        <v>32</v>
      </c>
      <c r="H39" s="1"/>
    </row>
    <row r="45" spans="1:9" ht="29.25">
      <c r="B45" s="136" t="str">
        <f>A1</f>
        <v>¯ÖÓ“ÖÖµÖŸÖ ¸üÖ•Ö ÃÖ×´ÖŸÖß ¯ÖÏ»ÖÓ×²ÖŸÖ ¯Ö×¸ü“”êû¤ü 2016-17 ×•Ö»ÆüÖ ¯Ö×¸üÂÖ¤ü,²Öß›ü</v>
      </c>
      <c r="C45" s="136"/>
      <c r="D45" s="136"/>
      <c r="E45" s="136"/>
      <c r="F45" s="136"/>
      <c r="G45" s="136"/>
      <c r="H45" s="25" t="str">
        <f>H1</f>
        <v>×›üÃÖê²Ö¸ü 2016</v>
      </c>
      <c r="I45" s="14"/>
    </row>
    <row r="46" spans="1:9" ht="120">
      <c r="A46" s="11" t="s">
        <v>0</v>
      </c>
      <c r="B46" s="11" t="s">
        <v>1</v>
      </c>
      <c r="C46" s="11" t="str">
        <f>C2</f>
        <v>´ÖÖÖß»Ö ´Ö×Æü­µÖÖŸÖß»Ö (­ÖÖê¾Æëü²Ö¸ü) ¯ÖÏ»ÖÓ×²ÖŸÖ ¯Ö×¸ü“”êû¤ü</v>
      </c>
      <c r="D46" s="11" t="str">
        <f>D2</f>
        <v>­Ö¾Öß­Ö †Ö»Öê»Öê ¯Ö×¸ü“”êû¤ü</v>
      </c>
      <c r="E46" s="11" t="str">
        <f>E2</f>
        <v>‹ãúÖ ¯ÖÏ»ÖÓ×²ÖŸÖ ¯Ö×¸ü“”êû¤ü</v>
      </c>
      <c r="F46" s="11" t="str">
        <f>F2</f>
        <v>†­Öã¯ÖÖ»Ö­Ö ÃÖÖ¤ü¸ü êú»Öê»Öê ¯Ö×¸ü“”êû¤ü (×›üÃÖê²Ö¸ü )</v>
      </c>
      <c r="G46" s="11" t="str">
        <f>G2</f>
        <v>×›üÃÖë²Ö¸ü  ü´Ö×Æü­µÖÖŸÖ ×­ÖúÖ»Öß úÖœü»Öê»Öê ¯Ö×¸ü“”êû¤ü</v>
      </c>
      <c r="H46" s="11" t="str">
        <f>H2</f>
        <v>´ÖÖÆêü ×›üÃÖê²Ö¸ü 2016 †Öê¸ü ¯ÖÏ»ÖÓ×²ÖŸÖ ¯Ö×¸ü“”êû¤ü</v>
      </c>
      <c r="I46" s="22"/>
    </row>
    <row r="47" spans="1:9" ht="24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22"/>
    </row>
    <row r="48" spans="1:9">
      <c r="C48">
        <f>Nov!H44</f>
        <v>1816</v>
      </c>
      <c r="D48">
        <f t="shared" ref="D48:H48" si="6">SUM(D16+D35)</f>
        <v>0</v>
      </c>
      <c r="E48">
        <f t="shared" si="6"/>
        <v>1816</v>
      </c>
      <c r="F48">
        <f t="shared" si="6"/>
        <v>0</v>
      </c>
      <c r="G48">
        <f t="shared" si="6"/>
        <v>0</v>
      </c>
      <c r="H48">
        <f t="shared" si="6"/>
        <v>1816</v>
      </c>
    </row>
    <row r="75" spans="1:8" ht="28.5">
      <c r="A75" s="135" t="s">
        <v>108</v>
      </c>
      <c r="B75" s="135"/>
      <c r="C75" s="135"/>
      <c r="D75" s="135"/>
      <c r="E75" s="135"/>
      <c r="F75" s="135"/>
      <c r="G75" s="135"/>
      <c r="H75" s="47" t="str">
        <f>H1</f>
        <v>×›üÃÖê²Ö¸ü 2016</v>
      </c>
    </row>
    <row r="76" spans="1:8" ht="105">
      <c r="A76" s="63" t="str">
        <f ca="1">Dec!A76</f>
        <v>†.Îú.</v>
      </c>
      <c r="B76" s="63" t="s">
        <v>69</v>
      </c>
      <c r="C76" s="63" t="str">
        <f>C2</f>
        <v>´ÖÖÖß»Ö ´Ö×Æü­µÖÖŸÖß»Ö (­ÖÖê¾Æëü²Ö¸ü) ¯ÖÏ»ÖÓ×²ÖŸÖ ¯Ö×¸ü“”êû¤ü</v>
      </c>
      <c r="D76" s="63" t="str">
        <f>D2</f>
        <v>­Ö¾Öß­Ö †Ö»Öê»Öê ¯Ö×¸ü“”êû¤ü</v>
      </c>
      <c r="E76" s="63" t="str">
        <f>E2</f>
        <v>‹ãúÖ ¯ÖÏ»ÖÓ×²ÖŸÖ ¯Ö×¸ü“”êû¤ü</v>
      </c>
      <c r="F76" s="63" t="str">
        <f>F2</f>
        <v>†­Öã¯ÖÖ»Ö­Ö ÃÖÖ¤ü¸ü êú»Öê»Öê ¯Ö×¸ü“”êû¤ü (×›üÃÖê²Ö¸ü )</v>
      </c>
      <c r="G76" s="63" t="str">
        <f>G2</f>
        <v>×›üÃÖë²Ö¸ü  ü´Ö×Æü­µÖÖŸÖ ×­ÖúÖ»Öß úÖœü»Öê»Öê ¯Ö×¸ü“”êû¤ü</v>
      </c>
      <c r="H76" s="63" t="str">
        <f>H2</f>
        <v>´ÖÖÆêü ×›üÃÖê²Ö¸ü 2016 †Öê¸ü ¯ÖÏ»ÖÓ×²ÖŸÖ ¯Ö×¸ü“”êû¤ü</v>
      </c>
    </row>
    <row r="77" spans="1:8" ht="24">
      <c r="A77" s="11">
        <f ca="1">Dec!A77</f>
        <v>1</v>
      </c>
      <c r="B77" s="11">
        <f ca="1">Dec!B77</f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</row>
    <row r="78" spans="1:8" ht="24">
      <c r="A78" s="11">
        <v>1</v>
      </c>
      <c r="B78" s="4" t="s">
        <v>2</v>
      </c>
      <c r="C78" s="11">
        <f>Nov!H77</f>
        <v>61</v>
      </c>
      <c r="D78" s="11">
        <v>0</v>
      </c>
      <c r="E78" s="11">
        <f>SUM(C78:D78)</f>
        <v>61</v>
      </c>
      <c r="F78" s="11">
        <v>0</v>
      </c>
      <c r="G78" s="11">
        <v>0</v>
      </c>
      <c r="H78" s="11">
        <f>SUM(E78-G78)</f>
        <v>61</v>
      </c>
    </row>
    <row r="79" spans="1:8" ht="24">
      <c r="A79" s="11">
        <v>2</v>
      </c>
      <c r="B79" s="4" t="s">
        <v>3</v>
      </c>
      <c r="C79" s="11">
        <f>Nov!H78</f>
        <v>15</v>
      </c>
      <c r="D79" s="11">
        <v>0</v>
      </c>
      <c r="E79" s="11">
        <f t="shared" ref="E79:E87" si="7">SUM(C79:D79)</f>
        <v>15</v>
      </c>
      <c r="F79" s="11">
        <v>0</v>
      </c>
      <c r="G79" s="11">
        <v>0</v>
      </c>
      <c r="H79" s="11">
        <f t="shared" ref="H79:H88" si="8">SUM(E79-G79)</f>
        <v>15</v>
      </c>
    </row>
    <row r="80" spans="1:8" ht="24">
      <c r="A80" s="11">
        <v>3</v>
      </c>
      <c r="B80" s="4" t="s">
        <v>4</v>
      </c>
      <c r="C80" s="11">
        <f>Nov!H79</f>
        <v>21</v>
      </c>
      <c r="D80" s="11">
        <v>0</v>
      </c>
      <c r="E80" s="11">
        <f t="shared" si="7"/>
        <v>21</v>
      </c>
      <c r="F80" s="11">
        <v>0</v>
      </c>
      <c r="G80" s="11">
        <v>0</v>
      </c>
      <c r="H80" s="11">
        <f t="shared" si="8"/>
        <v>21</v>
      </c>
    </row>
    <row r="81" spans="1:8" ht="24">
      <c r="A81" s="11">
        <v>4</v>
      </c>
      <c r="B81" s="4" t="s">
        <v>5</v>
      </c>
      <c r="C81" s="11">
        <f>Nov!H80</f>
        <v>29</v>
      </c>
      <c r="D81" s="11">
        <v>0</v>
      </c>
      <c r="E81" s="11">
        <f t="shared" si="7"/>
        <v>29</v>
      </c>
      <c r="F81" s="11">
        <v>0</v>
      </c>
      <c r="G81" s="11">
        <v>0</v>
      </c>
      <c r="H81" s="11">
        <f t="shared" si="8"/>
        <v>29</v>
      </c>
    </row>
    <row r="82" spans="1:8" ht="24">
      <c r="A82" s="11">
        <v>5</v>
      </c>
      <c r="B82" s="4" t="s">
        <v>6</v>
      </c>
      <c r="C82" s="11">
        <f>Nov!H81</f>
        <v>12</v>
      </c>
      <c r="D82" s="11">
        <v>0</v>
      </c>
      <c r="E82" s="11">
        <f t="shared" si="7"/>
        <v>12</v>
      </c>
      <c r="F82" s="11">
        <v>0</v>
      </c>
      <c r="G82" s="11">
        <v>0</v>
      </c>
      <c r="H82" s="11">
        <f t="shared" si="8"/>
        <v>12</v>
      </c>
    </row>
    <row r="83" spans="1:8" ht="24">
      <c r="A83" s="11">
        <v>6</v>
      </c>
      <c r="B83" s="4" t="s">
        <v>7</v>
      </c>
      <c r="C83" s="11">
        <f>Nov!H82</f>
        <v>15</v>
      </c>
      <c r="D83" s="11">
        <v>0</v>
      </c>
      <c r="E83" s="11">
        <f t="shared" si="7"/>
        <v>15</v>
      </c>
      <c r="F83" s="11">
        <v>0</v>
      </c>
      <c r="G83" s="11">
        <v>0</v>
      </c>
      <c r="H83" s="11">
        <f t="shared" si="8"/>
        <v>15</v>
      </c>
    </row>
    <row r="84" spans="1:8" ht="24">
      <c r="A84" s="11">
        <v>7</v>
      </c>
      <c r="B84" s="4" t="s">
        <v>8</v>
      </c>
      <c r="C84" s="11">
        <f>Nov!H83</f>
        <v>30</v>
      </c>
      <c r="D84" s="11">
        <v>0</v>
      </c>
      <c r="E84" s="11">
        <f t="shared" si="7"/>
        <v>30</v>
      </c>
      <c r="F84" s="11">
        <v>0</v>
      </c>
      <c r="G84" s="11">
        <v>0</v>
      </c>
      <c r="H84" s="11">
        <f t="shared" si="8"/>
        <v>30</v>
      </c>
    </row>
    <row r="85" spans="1:8" ht="24">
      <c r="A85" s="11">
        <v>8</v>
      </c>
      <c r="B85" s="4" t="s">
        <v>9</v>
      </c>
      <c r="C85" s="11">
        <f>Nov!H84</f>
        <v>15</v>
      </c>
      <c r="D85" s="11">
        <v>0</v>
      </c>
      <c r="E85" s="11">
        <f t="shared" si="7"/>
        <v>15</v>
      </c>
      <c r="F85" s="11">
        <v>0</v>
      </c>
      <c r="G85" s="11">
        <v>0</v>
      </c>
      <c r="H85" s="11">
        <f t="shared" si="8"/>
        <v>15</v>
      </c>
    </row>
    <row r="86" spans="1:8" ht="24">
      <c r="A86" s="11">
        <v>9</v>
      </c>
      <c r="B86" s="4" t="s">
        <v>10</v>
      </c>
      <c r="C86" s="11">
        <f>Nov!H85</f>
        <v>11</v>
      </c>
      <c r="D86" s="11">
        <v>0</v>
      </c>
      <c r="E86" s="11">
        <f t="shared" si="7"/>
        <v>11</v>
      </c>
      <c r="F86" s="11">
        <v>0</v>
      </c>
      <c r="G86" s="11">
        <v>0</v>
      </c>
      <c r="H86" s="11">
        <f t="shared" si="8"/>
        <v>11</v>
      </c>
    </row>
    <row r="87" spans="1:8" ht="24">
      <c r="A87" s="11">
        <v>10</v>
      </c>
      <c r="B87" s="4" t="s">
        <v>11</v>
      </c>
      <c r="C87" s="11">
        <f>Nov!H86</f>
        <v>9</v>
      </c>
      <c r="D87" s="11">
        <v>0</v>
      </c>
      <c r="E87" s="11">
        <f t="shared" si="7"/>
        <v>9</v>
      </c>
      <c r="F87" s="11">
        <v>0</v>
      </c>
      <c r="G87" s="11">
        <v>0</v>
      </c>
      <c r="H87" s="11">
        <f>SUM(E87-G87)</f>
        <v>9</v>
      </c>
    </row>
    <row r="88" spans="1:8" ht="24">
      <c r="A88" s="11">
        <v>11</v>
      </c>
      <c r="B88" s="4" t="s">
        <v>12</v>
      </c>
      <c r="C88" s="11">
        <f>Nov!H87</f>
        <v>21</v>
      </c>
      <c r="D88" s="11">
        <v>0</v>
      </c>
      <c r="E88" s="11">
        <f>SUM(C88:D88)</f>
        <v>21</v>
      </c>
      <c r="F88" s="11">
        <v>0</v>
      </c>
      <c r="G88" s="11">
        <v>0</v>
      </c>
      <c r="H88" s="11">
        <f t="shared" si="8"/>
        <v>21</v>
      </c>
    </row>
    <row r="89" spans="1:8" ht="24">
      <c r="A89" s="4"/>
      <c r="B89" s="4" t="s">
        <v>13</v>
      </c>
      <c r="C89" s="11">
        <f>Nov!H88</f>
        <v>239</v>
      </c>
      <c r="D89" s="10">
        <f>SUM(D78:D88)</f>
        <v>0</v>
      </c>
      <c r="E89" s="11">
        <f>SUM(C89:D89)</f>
        <v>239</v>
      </c>
      <c r="F89" s="10">
        <f>SUM(F78:F88)</f>
        <v>0</v>
      </c>
      <c r="G89" s="10">
        <f>SUM(G78:G88)</f>
        <v>0</v>
      </c>
      <c r="H89" s="10">
        <f>SUM(H78:H88)</f>
        <v>239</v>
      </c>
    </row>
    <row r="90" spans="1:8" ht="24">
      <c r="A90" s="2"/>
    </row>
    <row r="91" spans="1:8" ht="24">
      <c r="A91" s="2"/>
    </row>
    <row r="92" spans="1:8" ht="24">
      <c r="A92" s="2"/>
      <c r="G92" s="1" t="s">
        <v>31</v>
      </c>
      <c r="H92" s="1"/>
    </row>
    <row r="93" spans="1:8" ht="24">
      <c r="G93" s="1" t="s">
        <v>32</v>
      </c>
      <c r="H93" s="1"/>
    </row>
    <row r="94" spans="1:8" ht="24">
      <c r="G94" s="1"/>
      <c r="H94" s="1"/>
    </row>
    <row r="95" spans="1:8" ht="24">
      <c r="G95" s="1"/>
      <c r="H95" s="1"/>
    </row>
    <row r="96" spans="1:8" ht="24">
      <c r="G96" s="1"/>
      <c r="H96" s="1"/>
    </row>
    <row r="97" spans="1:8" ht="24">
      <c r="G97" s="1"/>
      <c r="H97" s="1"/>
    </row>
    <row r="98" spans="1:8" ht="24">
      <c r="A98" s="137" t="s">
        <v>109</v>
      </c>
      <c r="B98" s="137"/>
      <c r="C98" s="137"/>
      <c r="D98" s="137"/>
      <c r="E98" s="137"/>
      <c r="F98" s="137"/>
      <c r="G98" s="137"/>
      <c r="H98" s="48" t="str">
        <f>H75</f>
        <v>×›üÃÖê²Ö¸ü 2016</v>
      </c>
    </row>
    <row r="99" spans="1:8" ht="120">
      <c r="A99" s="11" t="str">
        <f ca="1">A76</f>
        <v>†.Îú.</v>
      </c>
      <c r="B99" s="11" t="s">
        <v>67</v>
      </c>
      <c r="C99" s="11" t="str">
        <f t="shared" ref="C99:G99" si="9">C76</f>
        <v>´ÖÖÖß»Ö ´Ö×Æü­µÖÖŸÖß»Ö (­ÖÖê¾Æëü²Ö¸ü) ¯ÖÏ»ÖÓ×²ÖŸÖ ¯Ö×¸ü“”êû¤ü</v>
      </c>
      <c r="D99" s="11" t="str">
        <f>D76</f>
        <v>­Ö¾Öß­Ö †Ö»Öê»Öê ¯Ö×¸ü“”êû¤ü</v>
      </c>
      <c r="E99" s="11" t="str">
        <f t="shared" si="9"/>
        <v>‹ãúÖ ¯ÖÏ»ÖÓ×²ÖŸÖ ¯Ö×¸ü“”êû¤ü</v>
      </c>
      <c r="F99" s="11" t="str">
        <f t="shared" si="9"/>
        <v>†­Öã¯ÖÖ»Ö­Ö ÃÖÖ¤ü¸ü êú»Öê»Öê ¯Ö×¸ü“”êû¤ü (×›üÃÖê²Ö¸ü )</v>
      </c>
      <c r="G99" s="11" t="str">
        <f t="shared" si="9"/>
        <v>×›üÃÖë²Ö¸ü  ü´Ö×Æü­µÖÖŸÖ ×­ÖúÖ»Öß úÖœü»Öê»Öê ¯Ö×¸ü“”êû¤ü</v>
      </c>
      <c r="H99" s="11" t="str">
        <f>H76</f>
        <v>´ÖÖÆêü ×›üÃÖê²Ö¸ü 2016 †Öê¸ü ¯ÖÏ»ÖÓ×²ÖŸÖ ¯Ö×¸ü“”êû¤ü</v>
      </c>
    </row>
    <row r="100" spans="1:8" ht="24">
      <c r="A100" s="11">
        <f ca="1">A77</f>
        <v>1</v>
      </c>
      <c r="B100" s="11">
        <f t="shared" ref="B100:F100" ca="1" si="10">B77</f>
        <v>2</v>
      </c>
      <c r="C100" s="11">
        <f t="shared" si="10"/>
        <v>3</v>
      </c>
      <c r="D100" s="11">
        <v>4</v>
      </c>
      <c r="E100" s="11">
        <v>5</v>
      </c>
      <c r="F100" s="11">
        <f t="shared" si="10"/>
        <v>6</v>
      </c>
      <c r="G100" s="11">
        <v>7</v>
      </c>
      <c r="H100" s="11">
        <v>8</v>
      </c>
    </row>
    <row r="101" spans="1:8" ht="24">
      <c r="A101" s="11">
        <v>1</v>
      </c>
      <c r="B101" s="4" t="s">
        <v>14</v>
      </c>
      <c r="C101" s="11">
        <f>Nov!H100</f>
        <v>10</v>
      </c>
      <c r="D101" s="11">
        <v>0</v>
      </c>
      <c r="E101" s="11">
        <f>SUM(C101:D101)</f>
        <v>10</v>
      </c>
      <c r="F101" s="11">
        <v>0</v>
      </c>
      <c r="G101" s="11">
        <v>0</v>
      </c>
      <c r="H101" s="11">
        <f>SUM(E101-G101)</f>
        <v>10</v>
      </c>
    </row>
    <row r="102" spans="1:8" ht="24">
      <c r="A102" s="11">
        <v>2</v>
      </c>
      <c r="B102" s="4" t="s">
        <v>15</v>
      </c>
      <c r="C102" s="11">
        <f>Nov!H101</f>
        <v>16</v>
      </c>
      <c r="D102" s="11">
        <v>0</v>
      </c>
      <c r="E102" s="11">
        <f>SUM(C102:D102)</f>
        <v>16</v>
      </c>
      <c r="F102" s="11">
        <v>0</v>
      </c>
      <c r="G102" s="11">
        <v>0</v>
      </c>
      <c r="H102" s="11">
        <f t="shared" ref="H102:H112" si="11">SUM(E102-G102)</f>
        <v>16</v>
      </c>
    </row>
    <row r="103" spans="1:8" ht="24">
      <c r="A103" s="11">
        <v>3</v>
      </c>
      <c r="B103" s="4" t="s">
        <v>16</v>
      </c>
      <c r="C103" s="11">
        <f>Nov!H102</f>
        <v>12</v>
      </c>
      <c r="D103" s="11">
        <v>0</v>
      </c>
      <c r="E103" s="11">
        <f>SUM(C103:D103)</f>
        <v>12</v>
      </c>
      <c r="F103" s="11">
        <v>0</v>
      </c>
      <c r="G103" s="11">
        <v>0</v>
      </c>
      <c r="H103" s="11">
        <f t="shared" si="11"/>
        <v>12</v>
      </c>
    </row>
    <row r="104" spans="1:8" ht="24">
      <c r="A104" s="11">
        <v>4</v>
      </c>
      <c r="B104" s="4" t="s">
        <v>17</v>
      </c>
      <c r="C104" s="11">
        <f>Nov!H103</f>
        <v>18</v>
      </c>
      <c r="D104" s="11">
        <v>0</v>
      </c>
      <c r="E104" s="11">
        <f>SUM(C104:D104)</f>
        <v>18</v>
      </c>
      <c r="F104" s="11">
        <v>0</v>
      </c>
      <c r="G104" s="11">
        <v>0</v>
      </c>
      <c r="H104" s="11">
        <f t="shared" si="11"/>
        <v>18</v>
      </c>
    </row>
    <row r="105" spans="1:8" ht="24">
      <c r="A105" s="11">
        <v>5</v>
      </c>
      <c r="B105" s="4" t="s">
        <v>18</v>
      </c>
      <c r="C105" s="11">
        <f>Nov!H104</f>
        <v>9</v>
      </c>
      <c r="D105" s="11">
        <v>0</v>
      </c>
      <c r="E105" s="11">
        <f t="shared" ref="E105:E113" si="12">SUM(C105:D105)</f>
        <v>9</v>
      </c>
      <c r="F105" s="11">
        <v>0</v>
      </c>
      <c r="G105" s="11">
        <v>0</v>
      </c>
      <c r="H105" s="11">
        <f t="shared" si="11"/>
        <v>9</v>
      </c>
    </row>
    <row r="106" spans="1:8" ht="24">
      <c r="A106" s="11">
        <v>6</v>
      </c>
      <c r="B106" s="4" t="s">
        <v>19</v>
      </c>
      <c r="C106" s="11">
        <f>Nov!H105</f>
        <v>24</v>
      </c>
      <c r="D106" s="11">
        <v>0</v>
      </c>
      <c r="E106" s="11">
        <f t="shared" si="12"/>
        <v>24</v>
      </c>
      <c r="F106" s="11">
        <v>0</v>
      </c>
      <c r="G106" s="11">
        <v>0</v>
      </c>
      <c r="H106" s="11">
        <f t="shared" si="11"/>
        <v>24</v>
      </c>
    </row>
    <row r="107" spans="1:8" ht="24">
      <c r="A107" s="11">
        <v>7</v>
      </c>
      <c r="B107" s="4" t="s">
        <v>20</v>
      </c>
      <c r="C107" s="11">
        <f>Nov!H106</f>
        <v>24</v>
      </c>
      <c r="D107" s="11">
        <v>0</v>
      </c>
      <c r="E107" s="11">
        <f t="shared" si="12"/>
        <v>24</v>
      </c>
      <c r="F107" s="11">
        <v>0</v>
      </c>
      <c r="G107" s="11">
        <v>0</v>
      </c>
      <c r="H107" s="11">
        <f t="shared" si="11"/>
        <v>24</v>
      </c>
    </row>
    <row r="108" spans="1:8" ht="24">
      <c r="A108" s="11">
        <v>8</v>
      </c>
      <c r="B108" s="4" t="s">
        <v>33</v>
      </c>
      <c r="C108" s="11">
        <f>Nov!H107</f>
        <v>9</v>
      </c>
      <c r="D108" s="11">
        <v>0</v>
      </c>
      <c r="E108" s="11">
        <f t="shared" si="12"/>
        <v>9</v>
      </c>
      <c r="F108" s="11">
        <v>0</v>
      </c>
      <c r="G108" s="11">
        <v>0</v>
      </c>
      <c r="H108" s="11">
        <f t="shared" si="11"/>
        <v>9</v>
      </c>
    </row>
    <row r="109" spans="1:8" ht="24">
      <c r="A109" s="11">
        <v>9</v>
      </c>
      <c r="B109" s="4" t="s">
        <v>34</v>
      </c>
      <c r="C109" s="11">
        <f>Nov!H108</f>
        <v>4</v>
      </c>
      <c r="D109" s="11">
        <v>0</v>
      </c>
      <c r="E109" s="11">
        <f t="shared" si="12"/>
        <v>4</v>
      </c>
      <c r="F109" s="11">
        <v>0</v>
      </c>
      <c r="G109" s="11">
        <v>0</v>
      </c>
      <c r="H109" s="11">
        <f t="shared" si="11"/>
        <v>4</v>
      </c>
    </row>
    <row r="110" spans="1:8" ht="24">
      <c r="A110" s="11">
        <v>10</v>
      </c>
      <c r="B110" s="4" t="s">
        <v>71</v>
      </c>
      <c r="C110" s="11">
        <f>Nov!H109</f>
        <v>27</v>
      </c>
      <c r="D110" s="11">
        <v>0</v>
      </c>
      <c r="E110" s="11">
        <f t="shared" si="12"/>
        <v>27</v>
      </c>
      <c r="F110" s="11">
        <v>0</v>
      </c>
      <c r="G110" s="11">
        <v>0</v>
      </c>
      <c r="H110" s="11">
        <f t="shared" si="11"/>
        <v>27</v>
      </c>
    </row>
    <row r="111" spans="1:8" ht="24">
      <c r="A111" s="11">
        <v>11</v>
      </c>
      <c r="B111" s="4" t="s">
        <v>35</v>
      </c>
      <c r="C111" s="11">
        <f>Nov!H110</f>
        <v>45</v>
      </c>
      <c r="D111" s="11">
        <v>0</v>
      </c>
      <c r="E111" s="11">
        <f t="shared" si="12"/>
        <v>45</v>
      </c>
      <c r="F111" s="11">
        <v>0</v>
      </c>
      <c r="G111" s="11">
        <v>0</v>
      </c>
      <c r="H111" s="11">
        <f t="shared" si="11"/>
        <v>45</v>
      </c>
    </row>
    <row r="112" spans="1:8" ht="24">
      <c r="A112" s="11">
        <v>12</v>
      </c>
      <c r="B112" s="4" t="s">
        <v>36</v>
      </c>
      <c r="C112" s="11">
        <f>Nov!H111</f>
        <v>38</v>
      </c>
      <c r="D112" s="11">
        <v>0</v>
      </c>
      <c r="E112" s="11">
        <f t="shared" si="12"/>
        <v>38</v>
      </c>
      <c r="F112" s="11">
        <v>0</v>
      </c>
      <c r="G112" s="11">
        <v>0</v>
      </c>
      <c r="H112" s="11">
        <f t="shared" si="11"/>
        <v>38</v>
      </c>
    </row>
    <row r="113" spans="1:8" ht="24">
      <c r="A113" s="11"/>
      <c r="B113" s="4" t="s">
        <v>13</v>
      </c>
      <c r="C113" s="11">
        <f>Nov!H112</f>
        <v>236</v>
      </c>
      <c r="D113" s="11">
        <f>SUM(D101:D112)</f>
        <v>0</v>
      </c>
      <c r="E113" s="11">
        <f t="shared" si="12"/>
        <v>236</v>
      </c>
      <c r="F113" s="11">
        <f>SUM(F101:F112)</f>
        <v>0</v>
      </c>
      <c r="G113" s="11">
        <f>SUM(G101:G112)</f>
        <v>0</v>
      </c>
      <c r="H113" s="11">
        <f>SUM(E113-G113)</f>
        <v>236</v>
      </c>
    </row>
    <row r="114" spans="1:8" ht="24">
      <c r="A114" s="2"/>
    </row>
    <row r="115" spans="1:8" ht="24">
      <c r="A115" s="2"/>
      <c r="G115" s="1" t="s">
        <v>31</v>
      </c>
      <c r="H115" s="1"/>
    </row>
    <row r="116" spans="1:8" ht="24">
      <c r="G116" s="1" t="s">
        <v>32</v>
      </c>
      <c r="H116" s="1"/>
    </row>
    <row r="121" spans="1:8" ht="24">
      <c r="A121" s="2"/>
    </row>
    <row r="122" spans="1:8" ht="22.5" thickBot="1">
      <c r="H122" s="15" t="str">
        <f>H75</f>
        <v>×›üÃÖê²Ö¸ü 2016</v>
      </c>
    </row>
    <row r="123" spans="1:8">
      <c r="A123" s="133" t="s">
        <v>0</v>
      </c>
      <c r="B123" s="133" t="s">
        <v>27</v>
      </c>
      <c r="C123" s="133" t="str">
        <f>C76</f>
        <v>´ÖÖÖß»Ö ´Ö×Æü­µÖÖŸÖß»Ö (­ÖÖê¾Æëü²Ö¸ü) ¯ÖÏ»ÖÓ×²ÖŸÖ ¯Ö×¸ü“”êû¤ü</v>
      </c>
      <c r="D123" s="133" t="str">
        <f>D76</f>
        <v>­Ö¾Öß­Ö †Ö»Öê»Öê ¯Ö×¸ü“”êû¤ü</v>
      </c>
      <c r="E123" s="133" t="str">
        <f>E76</f>
        <v>‹ãúÖ ¯ÖÏ»ÖÓ×²ÖŸÖ ¯Ö×¸ü“”êû¤ü</v>
      </c>
      <c r="F123" s="133" t="str">
        <f>F76</f>
        <v>†­Öã¯ÖÖ»Ö­Ö ÃÖÖ¤ü¸ü êú»Öê»Öê ¯Ö×¸ü“”êû¤ü (×›üÃÖê²Ö¸ü )</v>
      </c>
      <c r="G123" s="133" t="str">
        <f>G76</f>
        <v>×›üÃÖë²Ö¸ü  ü´Ö×Æü­µÖÖŸÖ ×­ÖúÖ»Öß úÖœü»Öê»Öê ¯Ö×¸ü“”êû¤ü</v>
      </c>
      <c r="H123" s="133" t="str">
        <f>H76</f>
        <v>´ÖÖÆêü ×›üÃÖê²Ö¸ü 2016 †Öê¸ü ¯ÖÏ»ÖÓ×²ÖŸÖ ¯Ö×¸ü“”êû¤ü</v>
      </c>
    </row>
    <row r="124" spans="1:8" ht="108.75" customHeight="1" thickBot="1">
      <c r="A124" s="134"/>
      <c r="B124" s="134"/>
      <c r="C124" s="134"/>
      <c r="D124" s="134"/>
      <c r="E124" s="134"/>
      <c r="F124" s="134"/>
      <c r="G124" s="134"/>
      <c r="H124" s="134"/>
    </row>
    <row r="125" spans="1:8" ht="48.75" thickBot="1">
      <c r="A125" s="65">
        <v>2</v>
      </c>
      <c r="B125" s="6" t="s">
        <v>29</v>
      </c>
      <c r="C125" s="6">
        <f>Nov!H124</f>
        <v>475</v>
      </c>
      <c r="D125" s="6">
        <f t="shared" ref="D125:H125" si="13">SUM(D89+D113)</f>
        <v>0</v>
      </c>
      <c r="E125" s="6">
        <f t="shared" si="13"/>
        <v>475</v>
      </c>
      <c r="F125" s="6">
        <f t="shared" si="13"/>
        <v>0</v>
      </c>
      <c r="G125" s="6">
        <f t="shared" si="13"/>
        <v>0</v>
      </c>
      <c r="H125" s="6">
        <f t="shared" si="13"/>
        <v>475</v>
      </c>
    </row>
    <row r="156" spans="1:8" ht="24">
      <c r="A156" s="138" t="s">
        <v>110</v>
      </c>
      <c r="B156" s="138"/>
      <c r="C156" s="138"/>
      <c r="D156" s="138"/>
      <c r="E156" s="138"/>
      <c r="F156" s="138"/>
      <c r="G156" s="138"/>
      <c r="H156" s="51" t="str">
        <f ca="1">Dec!H156</f>
        <v>‹×¯ÖÏ»Ö 2016</v>
      </c>
    </row>
    <row r="157" spans="1:8" ht="105">
      <c r="A157" s="63" t="str">
        <f ca="1">Dec!A157</f>
        <v>†.Îú.</v>
      </c>
      <c r="B157" s="63" t="s">
        <v>69</v>
      </c>
      <c r="C157" s="63" t="str">
        <f t="shared" ref="C157:H157" si="14">C2</f>
        <v>´ÖÖÖß»Ö ´Ö×Æü­µÖÖŸÖß»Ö (­ÖÖê¾Æëü²Ö¸ü) ¯ÖÏ»ÖÓ×²ÖŸÖ ¯Ö×¸ü“”êû¤ü</v>
      </c>
      <c r="D157" s="63" t="str">
        <f t="shared" si="14"/>
        <v>­Ö¾Öß­Ö †Ö»Öê»Öê ¯Ö×¸ü“”êû¤ü</v>
      </c>
      <c r="E157" s="63" t="str">
        <f t="shared" si="14"/>
        <v>‹ãúÖ ¯ÖÏ»ÖÓ×²ÖŸÖ ¯Ö×¸ü“”êû¤ü</v>
      </c>
      <c r="F157" s="63" t="str">
        <f t="shared" si="14"/>
        <v>†­Öã¯ÖÖ»Ö­Ö ÃÖÖ¤ü¸ü êú»Öê»Öê ¯Ö×¸ü“”êû¤ü (×›üÃÖê²Ö¸ü )</v>
      </c>
      <c r="G157" s="63" t="str">
        <f t="shared" si="14"/>
        <v>×›üÃÖë²Ö¸ü  ü´Ö×Æü­µÖÖŸÖ ×­ÖúÖ»Öß úÖœü»Öê»Öê ¯Ö×¸ü“”êû¤ü</v>
      </c>
      <c r="H157" s="63" t="str">
        <f t="shared" si="14"/>
        <v>´ÖÖÆêü ×›üÃÖê²Ö¸ü 2016 †Öê¸ü ¯ÖÏ»ÖÓ×²ÖŸÖ ¯Ö×¸ü“”êû¤ü</v>
      </c>
    </row>
    <row r="158" spans="1:8" ht="18.75">
      <c r="A158" s="33">
        <f ca="1">Dec!A158</f>
        <v>1</v>
      </c>
      <c r="B158" s="33">
        <f ca="1">Dec!B158</f>
        <v>2</v>
      </c>
      <c r="C158" s="33">
        <v>3</v>
      </c>
      <c r="D158" s="33">
        <v>4</v>
      </c>
      <c r="E158" s="33">
        <v>5</v>
      </c>
      <c r="F158" s="33">
        <v>6</v>
      </c>
      <c r="G158" s="33">
        <f ca="1">Dec!G158</f>
        <v>8</v>
      </c>
      <c r="H158" s="33">
        <v>8</v>
      </c>
    </row>
    <row r="159" spans="1:8" ht="24">
      <c r="A159" s="11">
        <v>1</v>
      </c>
      <c r="B159" s="4" t="s">
        <v>2</v>
      </c>
      <c r="C159" s="11">
        <f>Nov!H158</f>
        <v>332</v>
      </c>
      <c r="D159" s="11">
        <v>0</v>
      </c>
      <c r="E159" s="11">
        <f>SUM(C159+D159)</f>
        <v>332</v>
      </c>
      <c r="F159" s="11">
        <v>0</v>
      </c>
      <c r="G159" s="11">
        <v>0</v>
      </c>
      <c r="H159" s="11">
        <f>SUM(E159-G159)</f>
        <v>332</v>
      </c>
    </row>
    <row r="160" spans="1:8" ht="24">
      <c r="A160" s="11">
        <v>2</v>
      </c>
      <c r="B160" s="4" t="s">
        <v>3</v>
      </c>
      <c r="C160" s="11">
        <f>Nov!H159</f>
        <v>235</v>
      </c>
      <c r="D160" s="11">
        <v>0</v>
      </c>
      <c r="E160" s="11">
        <f t="shared" ref="E160:E170" si="15">SUM(C160+D160)</f>
        <v>235</v>
      </c>
      <c r="F160" s="11">
        <v>0</v>
      </c>
      <c r="G160" s="11">
        <v>0</v>
      </c>
      <c r="H160" s="11">
        <f t="shared" ref="H160:H169" si="16">SUM(E160-G160)</f>
        <v>235</v>
      </c>
    </row>
    <row r="161" spans="1:8" ht="24">
      <c r="A161" s="11">
        <v>3</v>
      </c>
      <c r="B161" s="4" t="s">
        <v>4</v>
      </c>
      <c r="C161" s="11">
        <f>Nov!H160</f>
        <v>167</v>
      </c>
      <c r="D161" s="11">
        <v>0</v>
      </c>
      <c r="E161" s="11">
        <f t="shared" si="15"/>
        <v>167</v>
      </c>
      <c r="F161" s="11">
        <v>0</v>
      </c>
      <c r="G161" s="11">
        <v>0</v>
      </c>
      <c r="H161" s="11">
        <f t="shared" si="16"/>
        <v>167</v>
      </c>
    </row>
    <row r="162" spans="1:8" ht="24">
      <c r="A162" s="11">
        <v>4</v>
      </c>
      <c r="B162" s="4" t="s">
        <v>5</v>
      </c>
      <c r="C162" s="11">
        <f>Nov!H161</f>
        <v>93</v>
      </c>
      <c r="D162" s="11">
        <v>0</v>
      </c>
      <c r="E162" s="11">
        <f>SUM(C162+D162)</f>
        <v>93</v>
      </c>
      <c r="F162" s="11">
        <v>0</v>
      </c>
      <c r="G162" s="11">
        <v>0</v>
      </c>
      <c r="H162" s="11">
        <f t="shared" si="16"/>
        <v>93</v>
      </c>
    </row>
    <row r="163" spans="1:8" ht="24">
      <c r="A163" s="11">
        <v>5</v>
      </c>
      <c r="B163" s="4" t="s">
        <v>6</v>
      </c>
      <c r="C163" s="11">
        <f>Nov!H162</f>
        <v>124</v>
      </c>
      <c r="D163" s="11">
        <v>0</v>
      </c>
      <c r="E163" s="11">
        <f t="shared" si="15"/>
        <v>124</v>
      </c>
      <c r="F163" s="11">
        <v>0</v>
      </c>
      <c r="G163" s="11">
        <v>0</v>
      </c>
      <c r="H163" s="11">
        <f t="shared" si="16"/>
        <v>124</v>
      </c>
    </row>
    <row r="164" spans="1:8" ht="24">
      <c r="A164" s="11">
        <v>6</v>
      </c>
      <c r="B164" s="4" t="s">
        <v>7</v>
      </c>
      <c r="C164" s="11">
        <f>Nov!H163</f>
        <v>263</v>
      </c>
      <c r="D164" s="11">
        <v>0</v>
      </c>
      <c r="E164" s="11">
        <f t="shared" si="15"/>
        <v>263</v>
      </c>
      <c r="F164" s="11">
        <v>0</v>
      </c>
      <c r="G164" s="11">
        <v>0</v>
      </c>
      <c r="H164" s="11">
        <f t="shared" si="16"/>
        <v>263</v>
      </c>
    </row>
    <row r="165" spans="1:8" ht="24">
      <c r="A165" s="11">
        <v>7</v>
      </c>
      <c r="B165" s="4" t="s">
        <v>8</v>
      </c>
      <c r="C165" s="11">
        <f>Nov!H164</f>
        <v>317</v>
      </c>
      <c r="D165" s="11">
        <v>0</v>
      </c>
      <c r="E165" s="11">
        <f t="shared" si="15"/>
        <v>317</v>
      </c>
      <c r="F165" s="11">
        <v>0</v>
      </c>
      <c r="G165" s="11">
        <v>0</v>
      </c>
      <c r="H165" s="11">
        <f t="shared" si="16"/>
        <v>317</v>
      </c>
    </row>
    <row r="166" spans="1:8" ht="24">
      <c r="A166" s="11">
        <v>8</v>
      </c>
      <c r="B166" s="4" t="s">
        <v>9</v>
      </c>
      <c r="C166" s="11">
        <f>Nov!H165</f>
        <v>360</v>
      </c>
      <c r="D166" s="11">
        <v>0</v>
      </c>
      <c r="E166" s="11">
        <f t="shared" si="15"/>
        <v>360</v>
      </c>
      <c r="F166" s="11">
        <v>0</v>
      </c>
      <c r="G166" s="11">
        <v>0</v>
      </c>
      <c r="H166" s="11">
        <f t="shared" si="16"/>
        <v>360</v>
      </c>
    </row>
    <row r="167" spans="1:8" ht="24">
      <c r="A167" s="11">
        <v>9</v>
      </c>
      <c r="B167" s="4" t="s">
        <v>10</v>
      </c>
      <c r="C167" s="11">
        <f>Nov!H166</f>
        <v>172</v>
      </c>
      <c r="D167" s="11">
        <v>0</v>
      </c>
      <c r="E167" s="11">
        <f t="shared" si="15"/>
        <v>172</v>
      </c>
      <c r="F167" s="11">
        <v>0</v>
      </c>
      <c r="G167" s="11">
        <v>0</v>
      </c>
      <c r="H167" s="11">
        <f t="shared" si="16"/>
        <v>172</v>
      </c>
    </row>
    <row r="168" spans="1:8" ht="24">
      <c r="A168" s="11">
        <v>10</v>
      </c>
      <c r="B168" s="4" t="s">
        <v>11</v>
      </c>
      <c r="C168" s="11">
        <f>Nov!H167</f>
        <v>109</v>
      </c>
      <c r="D168" s="11">
        <v>0</v>
      </c>
      <c r="E168" s="11">
        <f t="shared" si="15"/>
        <v>109</v>
      </c>
      <c r="F168" s="11">
        <v>0</v>
      </c>
      <c r="G168" s="11">
        <v>0</v>
      </c>
      <c r="H168" s="11">
        <f t="shared" si="16"/>
        <v>109</v>
      </c>
    </row>
    <row r="169" spans="1:8" ht="24">
      <c r="A169" s="11">
        <v>11</v>
      </c>
      <c r="B169" s="4" t="s">
        <v>12</v>
      </c>
      <c r="C169" s="11">
        <f>Nov!H168</f>
        <v>193</v>
      </c>
      <c r="D169" s="11">
        <v>0</v>
      </c>
      <c r="E169" s="11">
        <f t="shared" si="15"/>
        <v>193</v>
      </c>
      <c r="F169" s="11">
        <v>0</v>
      </c>
      <c r="G169" s="11">
        <v>0</v>
      </c>
      <c r="H169" s="11">
        <f t="shared" si="16"/>
        <v>193</v>
      </c>
    </row>
    <row r="170" spans="1:8" ht="24">
      <c r="A170" s="4"/>
      <c r="B170" s="4" t="s">
        <v>13</v>
      </c>
      <c r="C170" s="11">
        <f>Nov!H169</f>
        <v>2365</v>
      </c>
      <c r="D170" s="10">
        <f>SUM(D159:D169)</f>
        <v>0</v>
      </c>
      <c r="E170" s="11">
        <f t="shared" si="15"/>
        <v>2365</v>
      </c>
      <c r="F170" s="10">
        <f>SUM(F159:F169)</f>
        <v>0</v>
      </c>
      <c r="G170" s="10">
        <f>SUM(G159:G169)</f>
        <v>0</v>
      </c>
      <c r="H170" s="10">
        <f>SUM(H159:H169)</f>
        <v>2365</v>
      </c>
    </row>
    <row r="171" spans="1:8" ht="24">
      <c r="A171" s="2"/>
    </row>
    <row r="172" spans="1:8" ht="24">
      <c r="A172" s="2"/>
    </row>
    <row r="173" spans="1:8" ht="24">
      <c r="G173" s="1" t="s">
        <v>31</v>
      </c>
      <c r="H173" s="1"/>
    </row>
    <row r="174" spans="1:8" ht="24">
      <c r="G174" s="1" t="s">
        <v>32</v>
      </c>
      <c r="H174" s="1"/>
    </row>
    <row r="175" spans="1:8" ht="24">
      <c r="G175" s="1"/>
      <c r="H175" s="1"/>
    </row>
    <row r="176" spans="1:8" ht="24">
      <c r="G176" s="1"/>
      <c r="H176" s="1"/>
    </row>
    <row r="177" spans="1:8" ht="24">
      <c r="G177" s="1"/>
      <c r="H177" s="1"/>
    </row>
    <row r="178" spans="1:8" ht="24">
      <c r="G178" s="1"/>
      <c r="H178" s="1"/>
    </row>
    <row r="179" spans="1:8" ht="24">
      <c r="G179" s="1"/>
      <c r="H179" s="1"/>
    </row>
    <row r="180" spans="1:8" ht="21">
      <c r="A180" s="139" t="str">
        <f>A156</f>
        <v>Ã£ÖÖ×­Öú ×­Ö¬Öß »ÖêÖÖ ¯ÖÏ»ÖÓ×²ÖŸÖ ¯Ö×¸ü“”êû¤ü 2016-17 ×•Ö»ÆüÖ ¯Ö×¸üÂÖ¤ü,²Öß›ü</v>
      </c>
      <c r="B180" s="139"/>
      <c r="C180" s="139"/>
      <c r="D180" s="139"/>
      <c r="E180" s="139"/>
      <c r="F180" s="139"/>
      <c r="G180" s="139"/>
      <c r="H180" s="34" t="str">
        <f ca="1">H156</f>
        <v>‹×¯ÖÏ»Ö 2016</v>
      </c>
    </row>
    <row r="181" spans="1:8" ht="105">
      <c r="A181" s="63" t="str">
        <f ca="1">A157</f>
        <v>†.Îú.</v>
      </c>
      <c r="B181" s="63" t="s">
        <v>67</v>
      </c>
      <c r="C181" s="63" t="str">
        <f t="shared" ref="C181:H181" si="17">C157</f>
        <v>´ÖÖÖß»Ö ´Ö×Æü­µÖÖŸÖß»Ö (­ÖÖê¾Æëü²Ö¸ü) ¯ÖÏ»ÖÓ×²ÖŸÖ ¯Ö×¸ü“”êû¤ü</v>
      </c>
      <c r="D181" s="63" t="str">
        <f t="shared" si="17"/>
        <v>­Ö¾Öß­Ö †Ö»Öê»Öê ¯Ö×¸ü“”êû¤ü</v>
      </c>
      <c r="E181" s="63" t="str">
        <f t="shared" si="17"/>
        <v>‹ãúÖ ¯ÖÏ»ÖÓ×²ÖŸÖ ¯Ö×¸ü“”êû¤ü</v>
      </c>
      <c r="F181" s="63" t="str">
        <f t="shared" si="17"/>
        <v>†­Öã¯ÖÖ»Ö­Ö ÃÖÖ¤ü¸ü êú»Öê»Öê ¯Ö×¸ü“”êû¤ü (×›üÃÖê²Ö¸ü )</v>
      </c>
      <c r="G181" s="63" t="str">
        <f t="shared" si="17"/>
        <v>×›üÃÖë²Ö¸ü  ü´Ö×Æü­µÖÖŸÖ ×­ÖúÖ»Öß úÖœü»Öê»Öê ¯Ö×¸ü“”êû¤ü</v>
      </c>
      <c r="H181" s="63" t="str">
        <f t="shared" si="17"/>
        <v>´ÖÖÆêü ×›üÃÖê²Ö¸ü 2016 †Öê¸ü ¯ÖÏ»ÖÓ×²ÖŸÖ ¯Ö×¸ü“”êû¤ü</v>
      </c>
    </row>
    <row r="182" spans="1:8" ht="24">
      <c r="A182" s="11">
        <f ca="1">A158</f>
        <v>1</v>
      </c>
      <c r="B182" s="11">
        <f t="shared" ref="B182" ca="1" si="18">B158</f>
        <v>2</v>
      </c>
      <c r="C182" s="11">
        <v>3</v>
      </c>
      <c r="D182" s="11">
        <v>4</v>
      </c>
      <c r="E182" s="11">
        <v>5</v>
      </c>
      <c r="F182" s="11">
        <v>6</v>
      </c>
      <c r="G182" s="11">
        <v>7</v>
      </c>
      <c r="H182" s="11">
        <v>8</v>
      </c>
    </row>
    <row r="183" spans="1:8" ht="24">
      <c r="A183" s="11">
        <v>1</v>
      </c>
      <c r="B183" s="4" t="s">
        <v>14</v>
      </c>
      <c r="C183" s="11">
        <f>Nov!H182</f>
        <v>1070</v>
      </c>
      <c r="D183" s="11">
        <v>0</v>
      </c>
      <c r="E183" s="11">
        <f>SUM(C183+D183)</f>
        <v>1070</v>
      </c>
      <c r="F183" s="11">
        <v>0</v>
      </c>
      <c r="G183" s="11">
        <v>0</v>
      </c>
      <c r="H183" s="11">
        <f>SUM(E183-G183)</f>
        <v>1070</v>
      </c>
    </row>
    <row r="184" spans="1:8" ht="24">
      <c r="A184" s="11">
        <v>2</v>
      </c>
      <c r="B184" s="4" t="s">
        <v>15</v>
      </c>
      <c r="C184" s="11">
        <f>Nov!H183</f>
        <v>665</v>
      </c>
      <c r="D184" s="11">
        <v>0</v>
      </c>
      <c r="E184" s="11">
        <f t="shared" ref="E184:E195" si="19">SUM(C184+D184)</f>
        <v>665</v>
      </c>
      <c r="F184" s="11">
        <v>0</v>
      </c>
      <c r="G184" s="11">
        <v>0</v>
      </c>
      <c r="H184" s="11">
        <f t="shared" ref="H184:H194" si="20">SUM(E184-G184)</f>
        <v>665</v>
      </c>
    </row>
    <row r="185" spans="1:8" ht="24">
      <c r="A185" s="11">
        <v>3</v>
      </c>
      <c r="B185" s="4" t="s">
        <v>16</v>
      </c>
      <c r="C185" s="11">
        <f>Nov!H184</f>
        <v>786</v>
      </c>
      <c r="D185" s="11">
        <v>0</v>
      </c>
      <c r="E185" s="11">
        <f t="shared" si="19"/>
        <v>786</v>
      </c>
      <c r="F185" s="11">
        <v>0</v>
      </c>
      <c r="G185" s="11">
        <v>0</v>
      </c>
      <c r="H185" s="11">
        <f t="shared" si="20"/>
        <v>786</v>
      </c>
    </row>
    <row r="186" spans="1:8" ht="24">
      <c r="A186" s="11">
        <v>4</v>
      </c>
      <c r="B186" s="4" t="s">
        <v>17</v>
      </c>
      <c r="C186" s="11">
        <f>Nov!H185</f>
        <v>1055</v>
      </c>
      <c r="D186" s="11">
        <v>0</v>
      </c>
      <c r="E186" s="11">
        <f t="shared" si="19"/>
        <v>1055</v>
      </c>
      <c r="F186" s="11">
        <v>0</v>
      </c>
      <c r="G186" s="11">
        <v>0</v>
      </c>
      <c r="H186" s="11">
        <f t="shared" si="20"/>
        <v>1055</v>
      </c>
    </row>
    <row r="187" spans="1:8" ht="24">
      <c r="A187" s="11">
        <v>5</v>
      </c>
      <c r="B187" s="4" t="s">
        <v>18</v>
      </c>
      <c r="C187" s="11">
        <f>Nov!H186</f>
        <v>476</v>
      </c>
      <c r="D187" s="11">
        <v>0</v>
      </c>
      <c r="E187" s="11">
        <f t="shared" si="19"/>
        <v>476</v>
      </c>
      <c r="F187" s="11">
        <v>0</v>
      </c>
      <c r="G187" s="11">
        <v>0</v>
      </c>
      <c r="H187" s="11">
        <f t="shared" si="20"/>
        <v>476</v>
      </c>
    </row>
    <row r="188" spans="1:8" ht="24">
      <c r="A188" s="11">
        <v>6</v>
      </c>
      <c r="B188" s="4" t="s">
        <v>19</v>
      </c>
      <c r="C188" s="11">
        <f>Nov!H187</f>
        <v>1149</v>
      </c>
      <c r="D188" s="11">
        <v>0</v>
      </c>
      <c r="E188" s="11">
        <f t="shared" si="19"/>
        <v>1149</v>
      </c>
      <c r="F188" s="11">
        <v>0</v>
      </c>
      <c r="G188" s="11">
        <v>0</v>
      </c>
      <c r="H188" s="11">
        <f t="shared" si="20"/>
        <v>1149</v>
      </c>
    </row>
    <row r="189" spans="1:8" ht="24">
      <c r="A189" s="11">
        <v>7</v>
      </c>
      <c r="B189" s="4" t="s">
        <v>20</v>
      </c>
      <c r="C189" s="11">
        <f>Nov!H188</f>
        <v>787</v>
      </c>
      <c r="D189" s="11">
        <v>0</v>
      </c>
      <c r="E189" s="11">
        <f t="shared" si="19"/>
        <v>787</v>
      </c>
      <c r="F189" s="11">
        <v>0</v>
      </c>
      <c r="G189" s="11">
        <v>0</v>
      </c>
      <c r="H189" s="11">
        <f t="shared" si="20"/>
        <v>787</v>
      </c>
    </row>
    <row r="190" spans="1:8" ht="24">
      <c r="A190" s="11">
        <v>8</v>
      </c>
      <c r="B190" s="4" t="s">
        <v>21</v>
      </c>
      <c r="C190" s="11">
        <f>Nov!H189</f>
        <v>84</v>
      </c>
      <c r="D190" s="11">
        <v>0</v>
      </c>
      <c r="E190" s="11">
        <f t="shared" si="19"/>
        <v>84</v>
      </c>
      <c r="F190" s="11">
        <v>0</v>
      </c>
      <c r="G190" s="11">
        <v>0</v>
      </c>
      <c r="H190" s="11">
        <f t="shared" si="20"/>
        <v>84</v>
      </c>
    </row>
    <row r="191" spans="1:8" ht="24">
      <c r="A191" s="11">
        <v>9</v>
      </c>
      <c r="B191" s="4" t="s">
        <v>22</v>
      </c>
      <c r="C191" s="11">
        <f>Nov!H190</f>
        <v>252</v>
      </c>
      <c r="D191" s="11">
        <v>0</v>
      </c>
      <c r="E191" s="11">
        <f t="shared" si="19"/>
        <v>252</v>
      </c>
      <c r="F191" s="11">
        <v>0</v>
      </c>
      <c r="G191" s="11">
        <v>0</v>
      </c>
      <c r="H191" s="11">
        <f t="shared" si="20"/>
        <v>252</v>
      </c>
    </row>
    <row r="192" spans="1:8" ht="24">
      <c r="A192" s="11">
        <v>10</v>
      </c>
      <c r="B192" s="4" t="s">
        <v>70</v>
      </c>
      <c r="C192" s="11">
        <f>Nov!H191</f>
        <v>887</v>
      </c>
      <c r="D192" s="11">
        <v>0</v>
      </c>
      <c r="E192" s="11">
        <f t="shared" si="19"/>
        <v>887</v>
      </c>
      <c r="F192" s="11">
        <v>0</v>
      </c>
      <c r="G192" s="11">
        <v>0</v>
      </c>
      <c r="H192" s="11">
        <f t="shared" si="20"/>
        <v>887</v>
      </c>
    </row>
    <row r="193" spans="1:8" ht="24">
      <c r="A193" s="11">
        <v>11</v>
      </c>
      <c r="B193" s="4" t="s">
        <v>24</v>
      </c>
      <c r="C193" s="11">
        <f>Nov!H192</f>
        <v>264</v>
      </c>
      <c r="D193" s="11">
        <v>0</v>
      </c>
      <c r="E193" s="11">
        <f t="shared" si="19"/>
        <v>264</v>
      </c>
      <c r="F193" s="11">
        <v>0</v>
      </c>
      <c r="G193" s="11">
        <v>0</v>
      </c>
      <c r="H193" s="11">
        <f t="shared" si="20"/>
        <v>264</v>
      </c>
    </row>
    <row r="194" spans="1:8" ht="24">
      <c r="A194" s="11">
        <v>12</v>
      </c>
      <c r="B194" s="4" t="s">
        <v>25</v>
      </c>
      <c r="C194" s="11">
        <f>Nov!H193</f>
        <v>417</v>
      </c>
      <c r="D194" s="11">
        <v>0</v>
      </c>
      <c r="E194" s="11">
        <f t="shared" si="19"/>
        <v>417</v>
      </c>
      <c r="F194" s="11">
        <v>0</v>
      </c>
      <c r="G194" s="11">
        <v>0</v>
      </c>
      <c r="H194" s="11">
        <f t="shared" si="20"/>
        <v>417</v>
      </c>
    </row>
    <row r="195" spans="1:8" ht="24">
      <c r="A195" s="11"/>
      <c r="B195" s="4" t="s">
        <v>13</v>
      </c>
      <c r="C195" s="11">
        <f>Nov!H194</f>
        <v>7892</v>
      </c>
      <c r="D195" s="10">
        <f>SUM(D183:D194)</f>
        <v>0</v>
      </c>
      <c r="E195" s="11">
        <f t="shared" si="19"/>
        <v>7892</v>
      </c>
      <c r="F195" s="10">
        <f>SUM(F183:F194)</f>
        <v>0</v>
      </c>
      <c r="G195" s="10">
        <f>SUM(G183:G194)</f>
        <v>0</v>
      </c>
      <c r="H195" s="10">
        <f>SUM(H183:H194)</f>
        <v>7892</v>
      </c>
    </row>
    <row r="196" spans="1:8" ht="24">
      <c r="A196" s="2"/>
    </row>
    <row r="197" spans="1:8" ht="24">
      <c r="A197" s="2"/>
      <c r="G197" s="1" t="s">
        <v>31</v>
      </c>
      <c r="H197" s="1"/>
    </row>
    <row r="198" spans="1:8" ht="24">
      <c r="A198" s="2"/>
      <c r="G198" s="1" t="s">
        <v>32</v>
      </c>
      <c r="H198" s="1"/>
    </row>
    <row r="205" spans="1:8" ht="24">
      <c r="A205" s="2"/>
      <c r="B205" t="e">
        <f>#REF!</f>
        <v>#REF!</v>
      </c>
    </row>
    <row r="206" spans="1:8" ht="20.25" thickBot="1">
      <c r="B206" t="e">
        <f>#REF!</f>
        <v>#REF!</v>
      </c>
      <c r="H206" s="16" t="str">
        <f ca="1">H156</f>
        <v>‹×¯ÖÏ»Ö 2016</v>
      </c>
    </row>
    <row r="207" spans="1:8">
      <c r="A207" s="133" t="s">
        <v>0</v>
      </c>
      <c r="B207" s="133" t="s">
        <v>27</v>
      </c>
      <c r="C207" s="133" t="str">
        <f t="shared" ref="C207" si="21">C157</f>
        <v>´ÖÖÖß»Ö ´Ö×Æü­µÖÖŸÖß»Ö (­ÖÖê¾Æëü²Ö¸ü) ¯ÖÏ»ÖÓ×²ÖŸÖ ¯Ö×¸ü“”êû¤ü</v>
      </c>
      <c r="D207" s="133" t="str">
        <f>D157</f>
        <v>­Ö¾Öß­Ö †Ö»Öê»Öê ¯Ö×¸ü“”êû¤ü</v>
      </c>
      <c r="E207" s="133" t="str">
        <f>E157</f>
        <v>‹ãúÖ ¯ÖÏ»ÖÓ×²ÖŸÖ ¯Ö×¸ü“”êû¤ü</v>
      </c>
      <c r="F207" s="133" t="str">
        <f>F157</f>
        <v>†­Öã¯ÖÖ»Ö­Ö ÃÖÖ¤ü¸ü êú»Öê»Öê ¯Ö×¸ü“”êû¤ü (×›üÃÖê²Ö¸ü )</v>
      </c>
      <c r="G207" s="133" t="str">
        <f>G157</f>
        <v>×›üÃÖë²Ö¸ü  ü´Ö×Æü­µÖÖŸÖ ×­ÖúÖ»Öß úÖœü»Öê»Öê ¯Ö×¸ü“”êû¤ü</v>
      </c>
      <c r="H207" s="133" t="str">
        <f t="shared" ref="H207" si="22">H157</f>
        <v>´ÖÖÆêü ×›üÃÖê²Ö¸ü 2016 †Öê¸ü ¯ÖÏ»ÖÓ×²ÖŸÖ ¯Ö×¸ü“”êû¤ü</v>
      </c>
    </row>
    <row r="208" spans="1:8" ht="114" customHeight="1" thickBot="1">
      <c r="A208" s="134"/>
      <c r="B208" s="134"/>
      <c r="C208" s="134"/>
      <c r="D208" s="134"/>
      <c r="E208" s="134"/>
      <c r="F208" s="134"/>
      <c r="G208" s="134"/>
      <c r="H208" s="134"/>
    </row>
    <row r="209" spans="1:8" ht="73.5" customHeight="1" thickBot="1">
      <c r="A209" s="65">
        <v>1</v>
      </c>
      <c r="B209" s="62" t="s">
        <v>28</v>
      </c>
      <c r="C209" s="7">
        <f>Nov!H208</f>
        <v>10257</v>
      </c>
      <c r="D209" s="7">
        <f t="shared" ref="D209:H209" si="23">D195+D170</f>
        <v>0</v>
      </c>
      <c r="E209" s="7">
        <f t="shared" si="23"/>
        <v>10257</v>
      </c>
      <c r="F209" s="7">
        <f t="shared" si="23"/>
        <v>0</v>
      </c>
      <c r="G209" s="7">
        <f t="shared" si="23"/>
        <v>0</v>
      </c>
      <c r="H209" s="7">
        <f t="shared" si="23"/>
        <v>10257</v>
      </c>
    </row>
  </sheetData>
  <mergeCells count="23">
    <mergeCell ref="F207:F208"/>
    <mergeCell ref="G207:G208"/>
    <mergeCell ref="H207:H208"/>
    <mergeCell ref="F123:F124"/>
    <mergeCell ref="G123:G124"/>
    <mergeCell ref="H123:H124"/>
    <mergeCell ref="A156:G156"/>
    <mergeCell ref="A180:G180"/>
    <mergeCell ref="A207:A208"/>
    <mergeCell ref="B207:B208"/>
    <mergeCell ref="C207:C208"/>
    <mergeCell ref="D207:D208"/>
    <mergeCell ref="E207:E208"/>
    <mergeCell ref="A123:A124"/>
    <mergeCell ref="B123:B124"/>
    <mergeCell ref="C123:C124"/>
    <mergeCell ref="D123:D124"/>
    <mergeCell ref="E123:E124"/>
    <mergeCell ref="A1:G1"/>
    <mergeCell ref="A21:G21"/>
    <mergeCell ref="B45:G45"/>
    <mergeCell ref="A75:G75"/>
    <mergeCell ref="A98:G98"/>
  </mergeCells>
  <printOptions horizontalCentered="1"/>
  <pageMargins left="0.88" right="0.7" top="0.36" bottom="0.4" header="0.3" footer="0.3"/>
  <pageSetup paperSize="9" scale="85" orientation="landscape" verticalDpi="300" r:id="rId1"/>
  <rowBreaks count="2" manualBreakCount="2">
    <brk id="20" max="16383" man="1"/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13</vt:i4>
      </vt:variant>
    </vt:vector>
  </HeadingPairs>
  <TitlesOfParts>
    <vt:vector size="39" baseType="lpstr">
      <vt:lpstr>April</vt:lpstr>
      <vt:lpstr>May </vt:lpstr>
      <vt:lpstr>Jun</vt:lpstr>
      <vt:lpstr>Jully </vt:lpstr>
      <vt:lpstr>Aug</vt:lpstr>
      <vt:lpstr>Sept </vt:lpstr>
      <vt:lpstr>Oct </vt:lpstr>
      <vt:lpstr>Nov</vt:lpstr>
      <vt:lpstr>Dec</vt:lpstr>
      <vt:lpstr>Jan</vt:lpstr>
      <vt:lpstr>Feb</vt:lpstr>
      <vt:lpstr>Mar</vt:lpstr>
      <vt:lpstr>COM EFC</vt:lpstr>
      <vt:lpstr>Govt</vt:lpstr>
      <vt:lpstr>COM QOR Month</vt:lpstr>
      <vt:lpstr>Annual Report</vt:lpstr>
      <vt:lpstr>PRC AG LF Monthly</vt:lpstr>
      <vt:lpstr>Sheet3</vt:lpstr>
      <vt:lpstr>Sheet2</vt:lpstr>
      <vt:lpstr>Roster</vt:lpstr>
      <vt:lpstr>1970</vt:lpstr>
      <vt:lpstr>Sheet4</vt:lpstr>
      <vt:lpstr>Recovery LFA</vt:lpstr>
      <vt:lpstr>Sheet1</vt:lpstr>
      <vt:lpstr>Sheet6</vt:lpstr>
      <vt:lpstr>Sheet7</vt:lpstr>
      <vt:lpstr>April!Print_Area</vt:lpstr>
      <vt:lpstr>Aug!Print_Area</vt:lpstr>
      <vt:lpstr>Dec!Print_Area</vt:lpstr>
      <vt:lpstr>Feb!Print_Area</vt:lpstr>
      <vt:lpstr>Jan!Print_Area</vt:lpstr>
      <vt:lpstr>'Jully '!Print_Area</vt:lpstr>
      <vt:lpstr>Jun!Print_Area</vt:lpstr>
      <vt:lpstr>Mar!Print_Area</vt:lpstr>
      <vt:lpstr>'May '!Print_Area</vt:lpstr>
      <vt:lpstr>Nov!Print_Area</vt:lpstr>
      <vt:lpstr>'Oct '!Print_Area</vt:lpstr>
      <vt:lpstr>'PRC AG LF Monthly'!Print_Area</vt:lpstr>
      <vt:lpstr>'Sept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asd</cp:lastModifiedBy>
  <cp:lastPrinted>2016-10-08T08:22:30Z</cp:lastPrinted>
  <dcterms:created xsi:type="dcterms:W3CDTF">2013-03-07T10:30:05Z</dcterms:created>
  <dcterms:modified xsi:type="dcterms:W3CDTF">2016-10-08T08:24:32Z</dcterms:modified>
</cp:coreProperties>
</file>